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posit Insurance\4. Implementation of DIS\SCV worked example folder\Final pack\"/>
    </mc:Choice>
  </mc:AlternateContent>
  <xr:revisionPtr revIDLastSave="0" documentId="8_{9B61DDCF-C116-4667-8AE9-71036DAB3D75}" xr6:coauthVersionLast="47" xr6:coauthVersionMax="47" xr10:uidLastSave="{00000000-0000-0000-0000-000000000000}"/>
  <bookViews>
    <workbookView xWindow="-110" yWindow="-110" windowWidth="19420" windowHeight="10420" activeTab="1" xr2:uid="{6F36D905-1121-4E8F-A476-168988C52963}"/>
  </bookViews>
  <sheets>
    <sheet name="All Accounts" sheetId="3" r:id="rId1"/>
    <sheet name="SCV Calculations" sheetId="4" r:id="rId2"/>
  </sheets>
  <definedNames>
    <definedName name="_xlnm._FilterDatabase" localSheetId="0" hidden="1">'All Accounts'!$A$1:$AI$54</definedName>
    <definedName name="_xlnm._FilterDatabase" localSheetId="1" hidden="1">'SCV Calculations'!$A$45:$AKA$45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4" l="1"/>
  <c r="I67" i="4"/>
  <c r="I233" i="4" s="1"/>
  <c r="I69" i="4"/>
  <c r="I236" i="4" s="1"/>
  <c r="I229" i="4"/>
  <c r="I140" i="4"/>
  <c r="I53" i="4"/>
  <c r="I142" i="4"/>
  <c r="I54" i="4"/>
  <c r="I215" i="4"/>
  <c r="I221" i="4" l="1"/>
  <c r="I223" i="4" s="1"/>
  <c r="I217" i="4"/>
  <c r="I136" i="4"/>
  <c r="I138" i="4" s="1"/>
  <c r="I129" i="4"/>
  <c r="I131" i="4" s="1"/>
  <c r="I177" i="4"/>
  <c r="I102" i="4"/>
  <c r="I79" i="4"/>
  <c r="I81" i="4" s="1"/>
  <c r="I72" i="4"/>
  <c r="I75" i="4" s="1"/>
  <c r="I231" i="4"/>
  <c r="I230" i="4"/>
  <c r="I206" i="4"/>
  <c r="I209" i="4"/>
  <c r="I202" i="4"/>
  <c r="I199" i="4"/>
  <c r="I196" i="4"/>
  <c r="I193" i="4"/>
  <c r="I187" i="4"/>
  <c r="I190" i="4"/>
  <c r="I183" i="4"/>
  <c r="I182" i="4"/>
  <c r="I184" i="4" s="1"/>
  <c r="I176" i="4"/>
  <c r="I170" i="4"/>
  <c r="I172" i="4" s="1"/>
  <c r="I171" i="4"/>
  <c r="I70" i="4"/>
  <c r="I163" i="4"/>
  <c r="I165" i="4" s="1"/>
  <c r="I156" i="4"/>
  <c r="I148" i="4"/>
  <c r="I151" i="4"/>
  <c r="I143" i="4"/>
  <c r="I137" i="4"/>
  <c r="I122" i="4"/>
  <c r="I124" i="4" s="1"/>
  <c r="I116" i="4"/>
  <c r="I118" i="4" s="1"/>
  <c r="I109" i="4"/>
  <c r="I111" i="4" s="1"/>
  <c r="I90" i="4"/>
  <c r="I87" i="4"/>
  <c r="I89" i="4" s="1"/>
  <c r="I60" i="4"/>
  <c r="I62" i="4" s="1"/>
  <c r="I63" i="4"/>
  <c r="I49" i="4"/>
  <c r="I57" i="4"/>
  <c r="I48" i="4"/>
  <c r="I178" i="4" l="1"/>
  <c r="I237" i="4" s="1"/>
  <c r="I234" i="4"/>
  <c r="I235" i="4" s="1"/>
  <c r="I50" i="4"/>
  <c r="I210" i="4"/>
  <c r="I211" i="4"/>
  <c r="I83" i="4"/>
  <c r="I238" i="4" l="1"/>
  <c r="I239" i="4" l="1"/>
</calcChain>
</file>

<file path=xl/sharedStrings.xml><?xml version="1.0" encoding="utf-8"?>
<sst xmlns="http://schemas.openxmlformats.org/spreadsheetml/2006/main" count="1882" uniqueCount="211">
  <si>
    <t>Account holder</t>
  </si>
  <si>
    <t>Type of depositor</t>
  </si>
  <si>
    <t>Balance</t>
  </si>
  <si>
    <t>Individual</t>
  </si>
  <si>
    <t>Savings account</t>
  </si>
  <si>
    <t>Credit card</t>
  </si>
  <si>
    <t>Mortgage loan</t>
  </si>
  <si>
    <t>Vehicle finance</t>
  </si>
  <si>
    <t>Cheque account</t>
  </si>
  <si>
    <t>ABC Properties</t>
  </si>
  <si>
    <t>Fixed deposit</t>
  </si>
  <si>
    <t>JD Security</t>
  </si>
  <si>
    <t>Savings CFI</t>
  </si>
  <si>
    <t>Tau Stokvel</t>
  </si>
  <si>
    <t>Informal group account</t>
  </si>
  <si>
    <t xml:space="preserve">ABC Stokvel Savings </t>
  </si>
  <si>
    <t xml:space="preserve">Trust account </t>
  </si>
  <si>
    <t>Trust account</t>
  </si>
  <si>
    <t>Signatory 1</t>
  </si>
  <si>
    <t>Signatory 1 identifier</t>
  </si>
  <si>
    <t>Signatory 2 identifier</t>
  </si>
  <si>
    <t>Signatory 2</t>
  </si>
  <si>
    <t>Product name</t>
  </si>
  <si>
    <t>Product Type</t>
  </si>
  <si>
    <t>Account number</t>
  </si>
  <si>
    <t>Joint Account</t>
  </si>
  <si>
    <t>Pledged</t>
  </si>
  <si>
    <t>Y</t>
  </si>
  <si>
    <t>Non-financial business</t>
  </si>
  <si>
    <t>Transactional</t>
  </si>
  <si>
    <t>N</t>
  </si>
  <si>
    <t>Ashraf Mohamed</t>
  </si>
  <si>
    <t>Term deposit</t>
  </si>
  <si>
    <t>Henry Ndlovu</t>
  </si>
  <si>
    <t>Account holder identifier</t>
  </si>
  <si>
    <t>Arthur Lambert Crafts</t>
  </si>
  <si>
    <t>Term</t>
  </si>
  <si>
    <t>Savings</t>
  </si>
  <si>
    <t>Kenneth Montero</t>
  </si>
  <si>
    <t>Mark Mathebula</t>
  </si>
  <si>
    <t>Mary Mathebula</t>
  </si>
  <si>
    <t>Maynard Hayn</t>
  </si>
  <si>
    <t>Mohale Attorneys</t>
  </si>
  <si>
    <t>Motang Mechanics</t>
  </si>
  <si>
    <t>Paul Steyn</t>
  </si>
  <si>
    <t>Notice deposit</t>
  </si>
  <si>
    <t>Notice</t>
  </si>
  <si>
    <t>Quillet Properties</t>
  </si>
  <si>
    <t>Razia Hendriks</t>
  </si>
  <si>
    <t>Share Hairdressers</t>
  </si>
  <si>
    <t>Sipho Ndlovu</t>
  </si>
  <si>
    <t>Thabile Home Improvements</t>
  </si>
  <si>
    <t>Baloyi Attorneys</t>
  </si>
  <si>
    <t>Moodley Accounting</t>
  </si>
  <si>
    <t>Financial business</t>
  </si>
  <si>
    <t>Tax-free savings</t>
  </si>
  <si>
    <t>Tax-free Shares</t>
  </si>
  <si>
    <t>Islamic qard</t>
  </si>
  <si>
    <t>Islamic murabahah</t>
  </si>
  <si>
    <t>Islamic Wadi’ah</t>
  </si>
  <si>
    <t>Sheffield Municipality</t>
  </si>
  <si>
    <t>Local government</t>
  </si>
  <si>
    <t>Beneficiary 1</t>
  </si>
  <si>
    <t>Beneficiary 1 identifier</t>
  </si>
  <si>
    <t>Beneficiary 1 balance</t>
  </si>
  <si>
    <t>Beneficiary 2</t>
  </si>
  <si>
    <t>Beneficiary 2 identifier</t>
  </si>
  <si>
    <t>Beneficiary 2 balance</t>
  </si>
  <si>
    <t>Beneficiary 3</t>
  </si>
  <si>
    <t>Beneficiary 3 identifier</t>
  </si>
  <si>
    <t>Beneficiary 3 balance</t>
  </si>
  <si>
    <t xml:space="preserve">Tania Smith </t>
  </si>
  <si>
    <t>Atlanta Financial Services</t>
  </si>
  <si>
    <t>Priscilla Naidoo</t>
  </si>
  <si>
    <t>$9400</t>
  </si>
  <si>
    <t xml:space="preserve">Peter Ndlela </t>
  </si>
  <si>
    <t>Better Accounting Firm</t>
  </si>
  <si>
    <t>£22 000</t>
  </si>
  <si>
    <t>Reliably identified</t>
  </si>
  <si>
    <t>-</t>
  </si>
  <si>
    <t>Signatory 3</t>
  </si>
  <si>
    <t>Signatory 3 identifier</t>
  </si>
  <si>
    <t>Kamilla Peters</t>
  </si>
  <si>
    <t>Leon Padia</t>
  </si>
  <si>
    <t>Barend Govender</t>
  </si>
  <si>
    <t>Ziyaad Jacobs</t>
  </si>
  <si>
    <t>Nadia Chetty</t>
  </si>
  <si>
    <t>Sithembile Stokvel</t>
  </si>
  <si>
    <t>Farzana Khota</t>
  </si>
  <si>
    <t>Jenny Baloyi</t>
  </si>
  <si>
    <t>Loan</t>
  </si>
  <si>
    <t>Shares</t>
  </si>
  <si>
    <t>Internal exchange rates</t>
  </si>
  <si>
    <t>1USD = ZAR20</t>
  </si>
  <si>
    <t>1GBP = ZAR25</t>
  </si>
  <si>
    <t>1USD = ZAR19</t>
  </si>
  <si>
    <t>1GBP = ZAR24</t>
  </si>
  <si>
    <t>Category</t>
  </si>
  <si>
    <t>Simple</t>
  </si>
  <si>
    <t>Non-qualifying</t>
  </si>
  <si>
    <t>IBA</t>
  </si>
  <si>
    <t>FBA</t>
  </si>
  <si>
    <t>Qualifying balance RFP</t>
  </si>
  <si>
    <t>Qualifying balance NRP</t>
  </si>
  <si>
    <t>Covered balance RFP</t>
  </si>
  <si>
    <t>Covered balance NRP</t>
  </si>
  <si>
    <t>Beneficiary</t>
  </si>
  <si>
    <t>Payout Fixed deposit</t>
  </si>
  <si>
    <t>Payout Savings deposit</t>
  </si>
  <si>
    <t>Mila Accountants</t>
  </si>
  <si>
    <t>Sandi Mathebula</t>
  </si>
  <si>
    <t>Bank Qualifying balance RFP</t>
  </si>
  <si>
    <t>Bank Qualifying balance NRP</t>
  </si>
  <si>
    <t>Bank Covered balance RFP</t>
  </si>
  <si>
    <t>Bank Covered balance NRP</t>
  </si>
  <si>
    <t>Bank total qualifying deposits</t>
  </si>
  <si>
    <t>Bank total covered deposits</t>
  </si>
  <si>
    <t>Total covered/total qualifying</t>
  </si>
  <si>
    <t>Accountholder status</t>
  </si>
  <si>
    <t>Account status</t>
  </si>
  <si>
    <t>RFP</t>
  </si>
  <si>
    <t>NRP</t>
  </si>
  <si>
    <t>Depositor Status indicator</t>
  </si>
  <si>
    <t>Account Status indicator</t>
  </si>
  <si>
    <t>Account Balance</t>
  </si>
  <si>
    <t>Accout Holder Address</t>
  </si>
  <si>
    <t>Account Holder Contact Number</t>
  </si>
  <si>
    <t>Account Holder Email Address</t>
  </si>
  <si>
    <t>Psteny@hotmail.com</t>
  </si>
  <si>
    <t>89 Fox St,Stilfontein ,North West,2552</t>
  </si>
  <si>
    <t>084 788 1120</t>
  </si>
  <si>
    <t xml:space="preserve">
105 North Street,Newcastle,2954</t>
  </si>
  <si>
    <t>083 240 8572</t>
  </si>
  <si>
    <t xml:space="preserve">alamberts@gmail.com </t>
  </si>
  <si>
    <t>2093 Dickens St,Springs,1575</t>
  </si>
  <si>
    <t>mathebula.mark@gmail.com</t>
  </si>
  <si>
    <t>mathebula.mary@gmail.com</t>
  </si>
  <si>
    <t>hayn.maynard@gmail.com</t>
  </si>
  <si>
    <t>086 576 4682</t>
  </si>
  <si>
    <t>086 788 1120</t>
  </si>
  <si>
    <t>087 576 4682</t>
  </si>
  <si>
    <t>087 788 1120</t>
  </si>
  <si>
    <t>086 240 8572</t>
  </si>
  <si>
    <t>087 240 8572</t>
  </si>
  <si>
    <t>011 576 4682</t>
  </si>
  <si>
    <t>012 240 8572</t>
  </si>
  <si>
    <t>070 240 8572</t>
  </si>
  <si>
    <t>012 788 1120</t>
  </si>
  <si>
    <t>2094 Dickens St,Springs,1575</t>
  </si>
  <si>
    <t>084 576 4682</t>
  </si>
  <si>
    <t>8 Visser St,Motsethabong,9463</t>
  </si>
  <si>
    <t>082 583 0331</t>
  </si>
  <si>
    <t>1415 Dickens St,Kempton Park,1619</t>
  </si>
  <si>
    <t>085 504 7765</t>
  </si>
  <si>
    <t>properties.abc@yahoo.com</t>
  </si>
  <si>
    <t>134 Station Road,Kloof,3610</t>
  </si>
  <si>
    <t>085 402 2093</t>
  </si>
  <si>
    <t>steyn.paul@gmail.com</t>
  </si>
  <si>
    <t>1833 Barlow Street,Mokopane,0618</t>
  </si>
  <si>
    <t>1183 Akasia St,Winterton,3340</t>
  </si>
  <si>
    <t>368 Diesel Street,Randfontein,1771</t>
  </si>
  <si>
    <t>702 Bodenstein St,Alberton,1453</t>
  </si>
  <si>
    <t>1342 Bezuidenhout St,Piet Retief,2383</t>
  </si>
  <si>
    <t>672 Union Lane,Eshowe,3816</t>
  </si>
  <si>
    <t>1434 Bezuidenhout St,Mpumalanga,2410</t>
  </si>
  <si>
    <t>083 235 8839</t>
  </si>
  <si>
    <t>550 Uitsig St,Addo,6107</t>
  </si>
  <si>
    <t>1276 Dikbas Road,Groblersdal,0477</t>
  </si>
  <si>
    <t>082 502 0739</t>
  </si>
  <si>
    <t>2326 Rissik St,Marble Hall,Mpumalanga</t>
  </si>
  <si>
    <t>083 830 5454</t>
  </si>
  <si>
    <t>139 Thomas St,Vryheid,KwaZulu-Natal,3106</t>
  </si>
  <si>
    <t>084 308 0559</t>
  </si>
  <si>
    <t>291 Glyn St,Moreletapark,Gauteng,0181</t>
  </si>
  <si>
    <t>082 178 0074</t>
  </si>
  <si>
    <t>1588 Akasia St,Kranskop,KwaZulu-Natal,3269</t>
  </si>
  <si>
    <t>084 556 3666</t>
  </si>
  <si>
    <t>105 North Street,Newcastle,2954</t>
  </si>
  <si>
    <t>18 Visser St,Motsethabong,9463</t>
  </si>
  <si>
    <t>650 Uitsig St,Addo,6107</t>
  </si>
  <si>
    <t>083 594 3074</t>
  </si>
  <si>
    <t>89 Fox St,Mandela Road,Mafikeng,Northwest</t>
  </si>
  <si>
    <t>018 788 1120</t>
  </si>
  <si>
    <t>admin@milaaccountants.co.za</t>
  </si>
  <si>
    <t>ndlela.peter@gmail.com</t>
  </si>
  <si>
    <t>admin@mohaleattorneys.co.za</t>
  </si>
  <si>
    <t>randal@quilprop.co.za</t>
  </si>
  <si>
    <t>hairdressers.share@gmail.com</t>
  </si>
  <si>
    <t>thabile@thabileprojects.co.za</t>
  </si>
  <si>
    <t>municipality.sheffield@gov.za</t>
  </si>
  <si>
    <t>adaml@moodleygroup.co.za</t>
  </si>
  <si>
    <t>finance@savingscfi.co.za</t>
  </si>
  <si>
    <t>ABCStokvel@yahoo.com</t>
  </si>
  <si>
    <t>ndlovu.sipho@gmail.com</t>
  </si>
  <si>
    <t>montero.kenneth@gmail.com</t>
  </si>
  <si>
    <t>stokvel.tau@gmail.com</t>
  </si>
  <si>
    <t>stokvel.sithembile@yahoo.com</t>
  </si>
  <si>
    <t>hendriks.razia@hotmail.com</t>
  </si>
  <si>
    <t>mohamed.ashraf@gmail.com</t>
  </si>
  <si>
    <t>baloyi.jenny@gmail.com</t>
  </si>
  <si>
    <t>naidoo.priscilla@hotmail.com</t>
  </si>
  <si>
    <t>securityadmin@jdsecure.co.za</t>
  </si>
  <si>
    <t>leratof@baloyiattorneys.co.za</t>
  </si>
  <si>
    <t>mokotedi@motangmech.co.za</t>
  </si>
  <si>
    <t>Market exchange rates</t>
  </si>
  <si>
    <t>mathebulabusiness@gmail.com</t>
  </si>
  <si>
    <t>Lereko Magagula</t>
  </si>
  <si>
    <t>Credit Card</t>
  </si>
  <si>
    <t>24 Mandela drive,Lichtenburg,2744</t>
  </si>
  <si>
    <t>076 244 8577</t>
  </si>
  <si>
    <t xml:space="preserve">lerekoM2@gmail.com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</si>
</sst>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&quot;R&quot;#,##0_);[Red]\(&quot;R&quot;#,##0\)"/>
    <numFmt numFmtId="165" formatCode="&quot;R&quot;#,##0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rgb="FF212529"/>
      <name val="Consolas"/>
      <family val="3"/>
    </font>
    <font>
      <sz val="8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7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4" fillId="4" borderId="1" xfId="0" applyFont="1" applyFill="1" applyBorder="1" applyAlignment="1">
      <alignment horizontal="justify"/>
    </xf>
    <xf numFmtId="1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justify" wrapText="1"/>
    </xf>
    <xf numFmtId="0" fontId="3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 wrapText="1"/>
    </xf>
    <xf numFmtId="0" fontId="2" fillId="4" borderId="1" xfId="0" applyFont="1" applyFill="1" applyBorder="1" applyAlignment="1">
      <alignment horizontal="justify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/>
    </xf>
    <xf numFmtId="164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165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justify" wrapText="1"/>
    </xf>
    <xf numFmtId="0" fontId="4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justify" wrapText="1"/>
    </xf>
    <xf numFmtId="164" fontId="2" fillId="4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wrapText="1"/>
    </xf>
    <xf numFmtId="165" fontId="4" fillId="4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justify" vertical="center"/>
    </xf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/>
    <xf numFmtId="0" fontId="2" fillId="4" borderId="0" xfId="0" applyFont="1" applyFill="1" applyAlignment="1">
      <alignment horizontal="justify"/>
    </xf>
    <xf numFmtId="0" fontId="4" fillId="4" borderId="0" xfId="0" applyFont="1" applyFill="1" applyAlignment="1">
      <alignment horizontal="justify"/>
    </xf>
    <xf numFmtId="165" fontId="4" fillId="4" borderId="0" xfId="0" applyNumberFormat="1" applyFont="1" applyFill="1" applyAlignment="1">
      <alignment horizontal="right" wrapText="1"/>
    </xf>
    <xf numFmtId="0" fontId="4" fillId="4" borderId="0" xfId="0" applyFont="1" applyFill="1" applyAlignment="1">
      <alignment horizontal="right" wrapText="1"/>
    </xf>
    <xf numFmtId="0" fontId="2" fillId="4" borderId="0" xfId="0" applyFont="1" applyFill="1" applyAlignment="1">
      <alignment horizontal="justify" wrapText="1"/>
    </xf>
    <xf numFmtId="164" fontId="2" fillId="4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horizontal="right" wrapText="1"/>
    </xf>
    <xf numFmtId="0" fontId="2" fillId="4" borderId="0" xfId="0" applyFont="1" applyFill="1" applyAlignment="1">
      <alignment horizontal="center" wrapText="1"/>
    </xf>
    <xf numFmtId="164" fontId="4" fillId="4" borderId="0" xfId="0" applyNumberFormat="1" applyFont="1" applyFill="1" applyAlignment="1">
      <alignment horizontal="right" wrapText="1"/>
    </xf>
    <xf numFmtId="0" fontId="2" fillId="3" borderId="2" xfId="0" applyFont="1" applyFill="1" applyBorder="1" applyAlignment="1">
      <alignment horizontal="center" wrapText="1"/>
    </xf>
    <xf numFmtId="0" fontId="3" fillId="2" borderId="0" xfId="0" applyFont="1" applyFill="1"/>
    <xf numFmtId="0" fontId="4" fillId="5" borderId="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1" fillId="2" borderId="1" xfId="0" applyFont="1" applyFill="1" applyBorder="1"/>
    <xf numFmtId="0" fontId="4" fillId="5" borderId="1" xfId="0" applyFont="1" applyFill="1" applyBorder="1" applyAlignment="1">
      <alignment horizontal="center" wrapText="1"/>
    </xf>
    <xf numFmtId="1" fontId="4" fillId="7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1" fontId="4" fillId="5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/>
    <xf numFmtId="0" fontId="3" fillId="6" borderId="1" xfId="0" applyFont="1" applyFill="1" applyBorder="1"/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justify" wrapText="1"/>
    </xf>
    <xf numFmtId="0" fontId="4" fillId="5" borderId="1" xfId="0" applyFont="1" applyFill="1" applyBorder="1" applyAlignment="1">
      <alignment horizontal="center" vertical="center"/>
    </xf>
    <xf numFmtId="0" fontId="3" fillId="9" borderId="1" xfId="0" applyFont="1" applyFill="1" applyBorder="1"/>
    <xf numFmtId="0" fontId="3" fillId="10" borderId="1" xfId="0" applyFont="1" applyFill="1" applyBorder="1"/>
    <xf numFmtId="0" fontId="3" fillId="8" borderId="1" xfId="0" applyFont="1" applyFill="1" applyBorder="1"/>
    <xf numFmtId="166" fontId="3" fillId="0" borderId="1" xfId="0" applyNumberFormat="1" applyFont="1" applyBorder="1"/>
    <xf numFmtId="0" fontId="1" fillId="0" borderId="1" xfId="0" applyFont="1" applyBorder="1"/>
    <xf numFmtId="0" fontId="1" fillId="7" borderId="1" xfId="0" applyFont="1" applyFill="1" applyBorder="1"/>
    <xf numFmtId="1" fontId="2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1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justify"/>
    </xf>
    <xf numFmtId="1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1" fontId="4" fillId="7" borderId="1" xfId="0" applyNumberFormat="1" applyFont="1" applyFill="1" applyBorder="1" applyAlignment="1">
      <alignment horizontal="center" vertical="top"/>
    </xf>
    <xf numFmtId="0" fontId="3" fillId="1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1" fontId="2" fillId="7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9" fontId="3" fillId="0" borderId="1" xfId="2" applyFont="1" applyBorder="1" applyAlignment="1">
      <alignment horizontal="center" vertical="center"/>
    </xf>
    <xf numFmtId="0" fontId="4" fillId="12" borderId="1" xfId="0" applyFont="1" applyFill="1" applyBorder="1" applyAlignment="1">
      <alignment horizontal="justify"/>
    </xf>
    <xf numFmtId="0" fontId="4" fillId="12" borderId="1" xfId="0" applyFont="1" applyFill="1" applyBorder="1" applyAlignment="1">
      <alignment horizontal="left"/>
    </xf>
    <xf numFmtId="0" fontId="4" fillId="12" borderId="1" xfId="0" applyFont="1" applyFill="1" applyBorder="1"/>
    <xf numFmtId="0" fontId="4" fillId="12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justify"/>
    </xf>
    <xf numFmtId="0" fontId="3" fillId="4" borderId="0" xfId="0" applyFont="1" applyFill="1" applyAlignment="1">
      <alignment horizontal="justify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" fontId="4" fillId="4" borderId="1" xfId="0" quotePrefix="1" applyNumberFormat="1" applyFont="1" applyFill="1" applyBorder="1" applyAlignment="1">
      <alignment horizontal="right"/>
    </xf>
    <xf numFmtId="1" fontId="8" fillId="4" borderId="1" xfId="3" applyNumberForma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1" fontId="4" fillId="4" borderId="1" xfId="0" applyNumberFormat="1" applyFont="1" applyFill="1" applyBorder="1" applyAlignment="1">
      <alignment horizontal="right" wrapText="1"/>
    </xf>
    <xf numFmtId="1" fontId="8" fillId="0" borderId="1" xfId="3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2" fontId="3" fillId="6" borderId="1" xfId="0" applyNumberFormat="1" applyFont="1" applyFill="1" applyBorder="1" applyAlignment="1">
      <alignment vertical="top"/>
    </xf>
    <xf numFmtId="2" fontId="3" fillId="6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2" fontId="3" fillId="11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 wrapText="1"/>
    </xf>
    <xf numFmtId="2" fontId="3" fillId="1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43" fontId="4" fillId="4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7" fillId="13" borderId="1" xfId="0" applyFont="1" applyFill="1" applyBorder="1"/>
    <xf numFmtId="0" fontId="11" fillId="14" borderId="1" xfId="0" applyFont="1" applyFill="1" applyBorder="1" applyAlignment="1">
      <alignment horizontal="left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8DE18614-8416-4275-80C5-1FF4F22885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inance@savingscfi.co.za" TargetMode="External"/><Relationship Id="rId18" Type="http://schemas.openxmlformats.org/officeDocument/2006/relationships/hyperlink" Target="mailto:stokvel.sithembile@yahoo.com" TargetMode="External"/><Relationship Id="rId26" Type="http://schemas.openxmlformats.org/officeDocument/2006/relationships/hyperlink" Target="mailto:mathebula.mark@gmail.com" TargetMode="External"/><Relationship Id="rId39" Type="http://schemas.openxmlformats.org/officeDocument/2006/relationships/hyperlink" Target="mailto:admin@mohaleattorneys.co.za" TargetMode="External"/><Relationship Id="rId21" Type="http://schemas.openxmlformats.org/officeDocument/2006/relationships/hyperlink" Target="mailto:baloyi.jenny@gmail.com" TargetMode="External"/><Relationship Id="rId34" Type="http://schemas.openxmlformats.org/officeDocument/2006/relationships/hyperlink" Target="mailto:admin@milaaccountants.co.za" TargetMode="External"/><Relationship Id="rId42" Type="http://schemas.openxmlformats.org/officeDocument/2006/relationships/hyperlink" Target="mailto:hairdressers.share@gmail.com" TargetMode="External"/><Relationship Id="rId47" Type="http://schemas.openxmlformats.org/officeDocument/2006/relationships/hyperlink" Target="mailto:montero.kenneth@gmail.com" TargetMode="External"/><Relationship Id="rId50" Type="http://schemas.openxmlformats.org/officeDocument/2006/relationships/hyperlink" Target="mailto:hendriks.razia@hotmail.com" TargetMode="External"/><Relationship Id="rId7" Type="http://schemas.openxmlformats.org/officeDocument/2006/relationships/hyperlink" Target="mailto:mokotedi@motangmech.co.za" TargetMode="External"/><Relationship Id="rId2" Type="http://schemas.openxmlformats.org/officeDocument/2006/relationships/hyperlink" Target="mailto:alamberts@gmail.com" TargetMode="External"/><Relationship Id="rId16" Type="http://schemas.openxmlformats.org/officeDocument/2006/relationships/hyperlink" Target="mailto:montero.kenneth@gmail.com" TargetMode="External"/><Relationship Id="rId29" Type="http://schemas.openxmlformats.org/officeDocument/2006/relationships/hyperlink" Target="mailto:ndlela.peter@gmail.com" TargetMode="External"/><Relationship Id="rId11" Type="http://schemas.openxmlformats.org/officeDocument/2006/relationships/hyperlink" Target="mailto:municipality.sheffield@gov.za" TargetMode="External"/><Relationship Id="rId24" Type="http://schemas.openxmlformats.org/officeDocument/2006/relationships/hyperlink" Target="mailto:mathebulabusiness@gmail.com" TargetMode="External"/><Relationship Id="rId32" Type="http://schemas.openxmlformats.org/officeDocument/2006/relationships/hyperlink" Target="mailto:properties.abc@gabil.com" TargetMode="External"/><Relationship Id="rId37" Type="http://schemas.openxmlformats.org/officeDocument/2006/relationships/hyperlink" Target="mailto:admin@mohaleattorneys.co.za" TargetMode="External"/><Relationship Id="rId40" Type="http://schemas.openxmlformats.org/officeDocument/2006/relationships/hyperlink" Target="mailto:randal@quilprop.co.za" TargetMode="External"/><Relationship Id="rId45" Type="http://schemas.openxmlformats.org/officeDocument/2006/relationships/hyperlink" Target="mailto:ndlovu.sipho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hayn.maynard@gmail.com" TargetMode="External"/><Relationship Id="rId10" Type="http://schemas.openxmlformats.org/officeDocument/2006/relationships/hyperlink" Target="mailto:thabile@thabileprojects.co.za" TargetMode="External"/><Relationship Id="rId19" Type="http://schemas.openxmlformats.org/officeDocument/2006/relationships/hyperlink" Target="mailto:hendriks.razia@hotmail.com" TargetMode="External"/><Relationship Id="rId31" Type="http://schemas.openxmlformats.org/officeDocument/2006/relationships/hyperlink" Target="mailto:properties.abc@gabil.com" TargetMode="External"/><Relationship Id="rId44" Type="http://schemas.openxmlformats.org/officeDocument/2006/relationships/hyperlink" Target="mailto:adaml@moodleygroup.co.za" TargetMode="External"/><Relationship Id="rId52" Type="http://schemas.openxmlformats.org/officeDocument/2006/relationships/hyperlink" Target="mailto:lerekoM2@gmail.com" TargetMode="External"/><Relationship Id="rId4" Type="http://schemas.openxmlformats.org/officeDocument/2006/relationships/hyperlink" Target="mailto:mathebula.mary@gmail.com" TargetMode="External"/><Relationship Id="rId9" Type="http://schemas.openxmlformats.org/officeDocument/2006/relationships/hyperlink" Target="mailto:hairdressers.share@gmail.com" TargetMode="External"/><Relationship Id="rId14" Type="http://schemas.openxmlformats.org/officeDocument/2006/relationships/hyperlink" Target="mailto:hayn.maynard@gmail.com" TargetMode="External"/><Relationship Id="rId22" Type="http://schemas.openxmlformats.org/officeDocument/2006/relationships/hyperlink" Target="mailto:steyn.paul@gmail.com" TargetMode="External"/><Relationship Id="rId27" Type="http://schemas.openxmlformats.org/officeDocument/2006/relationships/hyperlink" Target="mailto:securityadmin@jdsecure.co.za" TargetMode="External"/><Relationship Id="rId30" Type="http://schemas.openxmlformats.org/officeDocument/2006/relationships/hyperlink" Target="mailto:leratof@baloyiattorneys.co.za" TargetMode="External"/><Relationship Id="rId35" Type="http://schemas.openxmlformats.org/officeDocument/2006/relationships/hyperlink" Target="mailto:steyn.paul@gmail.com" TargetMode="External"/><Relationship Id="rId43" Type="http://schemas.openxmlformats.org/officeDocument/2006/relationships/hyperlink" Target="mailto:thabile@thabileprojects.co.za" TargetMode="External"/><Relationship Id="rId48" Type="http://schemas.openxmlformats.org/officeDocument/2006/relationships/hyperlink" Target="mailto:mokotedi@motangmech.co.za" TargetMode="External"/><Relationship Id="rId8" Type="http://schemas.openxmlformats.org/officeDocument/2006/relationships/hyperlink" Target="mailto:randal@quilprop.co.za" TargetMode="External"/><Relationship Id="rId51" Type="http://schemas.openxmlformats.org/officeDocument/2006/relationships/hyperlink" Target="mailto:baloyi.jenny@gmail.com" TargetMode="External"/><Relationship Id="rId3" Type="http://schemas.openxmlformats.org/officeDocument/2006/relationships/hyperlink" Target="mailto:mathebula.mark@gmail.com" TargetMode="External"/><Relationship Id="rId12" Type="http://schemas.openxmlformats.org/officeDocument/2006/relationships/hyperlink" Target="mailto:adaml@moodleygroup.co.za" TargetMode="External"/><Relationship Id="rId17" Type="http://schemas.openxmlformats.org/officeDocument/2006/relationships/hyperlink" Target="mailto:stokvel.tau@gmail.com" TargetMode="External"/><Relationship Id="rId25" Type="http://schemas.openxmlformats.org/officeDocument/2006/relationships/hyperlink" Target="mailto:mathebula.mary@gmail.com" TargetMode="External"/><Relationship Id="rId33" Type="http://schemas.openxmlformats.org/officeDocument/2006/relationships/hyperlink" Target="mailto:ndlela.peter@gmail.com" TargetMode="External"/><Relationship Id="rId38" Type="http://schemas.openxmlformats.org/officeDocument/2006/relationships/hyperlink" Target="mailto:admin@mohaleattorneys.co.za" TargetMode="External"/><Relationship Id="rId46" Type="http://schemas.openxmlformats.org/officeDocument/2006/relationships/hyperlink" Target="mailto:montero.kenneth@gmail.com" TargetMode="External"/><Relationship Id="rId20" Type="http://schemas.openxmlformats.org/officeDocument/2006/relationships/hyperlink" Target="mailto:mohamed.ashraf@gmail.com" TargetMode="External"/><Relationship Id="rId41" Type="http://schemas.openxmlformats.org/officeDocument/2006/relationships/hyperlink" Target="mailto:hairdressers.share@gmail.com" TargetMode="External"/><Relationship Id="rId1" Type="http://schemas.openxmlformats.org/officeDocument/2006/relationships/hyperlink" Target="mailto:Psteny@hotmail.com" TargetMode="External"/><Relationship Id="rId6" Type="http://schemas.openxmlformats.org/officeDocument/2006/relationships/hyperlink" Target="mailto:admin@mohaleattorneys.co.za" TargetMode="External"/><Relationship Id="rId15" Type="http://schemas.openxmlformats.org/officeDocument/2006/relationships/hyperlink" Target="mailto:ndlovu.sipho@gmail.com" TargetMode="External"/><Relationship Id="rId23" Type="http://schemas.openxmlformats.org/officeDocument/2006/relationships/hyperlink" Target="mailto:naidoo.priscilla@hotmail.com" TargetMode="External"/><Relationship Id="rId28" Type="http://schemas.openxmlformats.org/officeDocument/2006/relationships/hyperlink" Target="mailto:ABCStokvel@yahoo.com" TargetMode="External"/><Relationship Id="rId36" Type="http://schemas.openxmlformats.org/officeDocument/2006/relationships/hyperlink" Target="mailto:alamberts@gmail.com" TargetMode="External"/><Relationship Id="rId49" Type="http://schemas.openxmlformats.org/officeDocument/2006/relationships/hyperlink" Target="mailto:stokvel.tau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2BC0-9521-435D-9741-6E6588D7FA5C}">
  <dimension ref="A1:AI99"/>
  <sheetViews>
    <sheetView topLeftCell="B1" zoomScale="80" zoomScaleNormal="80" workbookViewId="0">
      <selection activeCell="D39" sqref="D39"/>
    </sheetView>
  </sheetViews>
  <sheetFormatPr defaultColWidth="11.81640625" defaultRowHeight="12.5" x14ac:dyDescent="0.25"/>
  <cols>
    <col min="1" max="1" width="11.81640625" style="2" hidden="1" customWidth="1"/>
    <col min="2" max="2" width="23.81640625" style="2" bestFit="1" customWidth="1"/>
    <col min="3" max="3" width="29.90625" style="2" customWidth="1"/>
    <col min="4" max="4" width="48.6328125" style="2" customWidth="1"/>
    <col min="5" max="5" width="22.26953125" style="2" customWidth="1"/>
    <col min="6" max="6" width="38.6328125" style="2" customWidth="1"/>
    <col min="7" max="7" width="16.08984375" style="2" bestFit="1" customWidth="1"/>
    <col min="8" max="8" width="19.26953125" style="2" bestFit="1" customWidth="1"/>
    <col min="9" max="9" width="15.81640625" style="2" bestFit="1" customWidth="1"/>
    <col min="10" max="10" width="12.453125" style="2" bestFit="1" customWidth="1"/>
    <col min="11" max="11" width="15.08984375" style="2" bestFit="1" customWidth="1"/>
    <col min="12" max="12" width="15.26953125" style="2" customWidth="1"/>
    <col min="13" max="13" width="12.7265625" style="2" bestFit="1" customWidth="1"/>
    <col min="14" max="14" width="7.7265625" style="2" bestFit="1" customWidth="1"/>
    <col min="15" max="15" width="14.54296875" style="2" customWidth="1"/>
    <col min="16" max="16" width="20.26953125" style="2" bestFit="1" customWidth="1"/>
    <col min="17" max="17" width="16.08984375" style="2" bestFit="1" customWidth="1"/>
    <col min="18" max="18" width="19.36328125" style="2" bestFit="1" customWidth="1"/>
    <col min="19" max="19" width="19.1796875" style="2" bestFit="1" customWidth="1"/>
    <col min="20" max="20" width="20.26953125" style="2" bestFit="1" customWidth="1"/>
    <col min="21" max="21" width="16.08984375" style="2" bestFit="1" customWidth="1"/>
    <col min="22" max="22" width="19.36328125" style="2" bestFit="1" customWidth="1"/>
    <col min="23" max="23" width="21.453125" style="2" bestFit="1" customWidth="1"/>
    <col min="24" max="24" width="20.26953125" style="2" bestFit="1" customWidth="1"/>
    <col min="25" max="25" width="16.08984375" style="2" bestFit="1" customWidth="1"/>
    <col min="26" max="26" width="19.36328125" style="2" bestFit="1" customWidth="1"/>
    <col min="27" max="27" width="12.453125" style="2" bestFit="1" customWidth="1"/>
    <col min="28" max="28" width="18.90625" style="2" bestFit="1" customWidth="1"/>
    <col min="29" max="29" width="16.08984375" style="2" bestFit="1" customWidth="1"/>
    <col min="30" max="30" width="13.81640625" style="2" bestFit="1" customWidth="1"/>
    <col min="31" max="31" width="18.90625" style="2" bestFit="1" customWidth="1"/>
    <col min="32" max="32" width="16.08984375" style="2" bestFit="1" customWidth="1"/>
    <col min="33" max="33" width="15" style="2" bestFit="1" customWidth="1"/>
    <col min="34" max="34" width="18.90625" style="2" bestFit="1" customWidth="1"/>
    <col min="35" max="35" width="16.08984375" style="2" bestFit="1" customWidth="1"/>
    <col min="36" max="16384" width="11.81640625" style="2"/>
  </cols>
  <sheetData>
    <row r="1" spans="1:35" s="57" customFormat="1" ht="26" x14ac:dyDescent="0.3">
      <c r="A1" s="60" t="s">
        <v>97</v>
      </c>
      <c r="B1" s="1" t="s">
        <v>0</v>
      </c>
      <c r="C1" s="1" t="s">
        <v>34</v>
      </c>
      <c r="D1" s="1" t="s">
        <v>125</v>
      </c>
      <c r="E1" s="1" t="s">
        <v>126</v>
      </c>
      <c r="F1" s="1" t="s">
        <v>127</v>
      </c>
      <c r="G1" s="1" t="s">
        <v>78</v>
      </c>
      <c r="H1" s="1" t="s">
        <v>1</v>
      </c>
      <c r="I1" s="1" t="s">
        <v>22</v>
      </c>
      <c r="J1" s="1" t="s">
        <v>23</v>
      </c>
      <c r="K1" s="1" t="s">
        <v>24</v>
      </c>
      <c r="L1" s="129" t="s">
        <v>124</v>
      </c>
      <c r="M1" s="1" t="s">
        <v>25</v>
      </c>
      <c r="N1" s="56" t="s">
        <v>26</v>
      </c>
      <c r="O1" s="1" t="s">
        <v>62</v>
      </c>
      <c r="P1" s="1" t="s">
        <v>63</v>
      </c>
      <c r="Q1" s="1" t="s">
        <v>78</v>
      </c>
      <c r="R1" s="1" t="s">
        <v>64</v>
      </c>
      <c r="S1" s="1" t="s">
        <v>65</v>
      </c>
      <c r="T1" s="1" t="s">
        <v>66</v>
      </c>
      <c r="U1" s="1" t="s">
        <v>78</v>
      </c>
      <c r="V1" s="1" t="s">
        <v>67</v>
      </c>
      <c r="W1" s="1" t="s">
        <v>68</v>
      </c>
      <c r="X1" s="1" t="s">
        <v>69</v>
      </c>
      <c r="Y1" s="1" t="s">
        <v>78</v>
      </c>
      <c r="Z1" s="1" t="s">
        <v>70</v>
      </c>
      <c r="AA1" s="1" t="s">
        <v>18</v>
      </c>
      <c r="AB1" s="1" t="s">
        <v>19</v>
      </c>
      <c r="AC1" s="1" t="s">
        <v>78</v>
      </c>
      <c r="AD1" s="1" t="s">
        <v>21</v>
      </c>
      <c r="AE1" s="1" t="s">
        <v>20</v>
      </c>
      <c r="AF1" s="1" t="s">
        <v>78</v>
      </c>
      <c r="AG1" s="1" t="s">
        <v>80</v>
      </c>
      <c r="AH1" s="1" t="s">
        <v>81</v>
      </c>
      <c r="AI1" s="1" t="s">
        <v>78</v>
      </c>
    </row>
    <row r="2" spans="1:35" ht="14.5" x14ac:dyDescent="0.35">
      <c r="A2" s="13" t="s">
        <v>98</v>
      </c>
      <c r="B2" s="3" t="s">
        <v>44</v>
      </c>
      <c r="C2" s="4">
        <v>8112269622085</v>
      </c>
      <c r="D2" s="4" t="s">
        <v>129</v>
      </c>
      <c r="E2" s="142" t="s">
        <v>130</v>
      </c>
      <c r="F2" s="143" t="s">
        <v>157</v>
      </c>
      <c r="G2" s="133" t="s">
        <v>27</v>
      </c>
      <c r="H2" s="134" t="s">
        <v>3</v>
      </c>
      <c r="I2" s="90" t="s">
        <v>8</v>
      </c>
      <c r="J2" s="135" t="s">
        <v>29</v>
      </c>
      <c r="K2" s="136">
        <v>486362849690</v>
      </c>
      <c r="L2" s="137">
        <v>-20000</v>
      </c>
      <c r="M2" s="133" t="s">
        <v>30</v>
      </c>
      <c r="N2" s="11" t="s">
        <v>30</v>
      </c>
      <c r="O2" s="12"/>
      <c r="P2" s="12"/>
      <c r="Q2" s="12"/>
      <c r="R2" s="12"/>
      <c r="S2" s="13"/>
      <c r="T2" s="14"/>
      <c r="U2" s="14"/>
      <c r="V2" s="14"/>
      <c r="W2" s="14"/>
      <c r="X2" s="13"/>
      <c r="Y2" s="13"/>
      <c r="Z2" s="14"/>
      <c r="AA2" s="14"/>
      <c r="AB2" s="14"/>
      <c r="AC2" s="13"/>
      <c r="AD2" s="14"/>
      <c r="AE2" s="14"/>
      <c r="AF2" s="13"/>
      <c r="AG2" s="13"/>
      <c r="AH2" s="13"/>
      <c r="AI2" s="13"/>
    </row>
    <row r="3" spans="1:35" ht="26" x14ac:dyDescent="0.35">
      <c r="A3" s="13" t="s">
        <v>98</v>
      </c>
      <c r="B3" s="3" t="s">
        <v>35</v>
      </c>
      <c r="C3" s="4">
        <v>4310059890086</v>
      </c>
      <c r="D3" s="145" t="s">
        <v>131</v>
      </c>
      <c r="E3" s="4" t="s">
        <v>132</v>
      </c>
      <c r="F3" s="143" t="s">
        <v>133</v>
      </c>
      <c r="G3" s="133" t="s">
        <v>27</v>
      </c>
      <c r="H3" s="134" t="s">
        <v>28</v>
      </c>
      <c r="I3" s="90" t="s">
        <v>8</v>
      </c>
      <c r="J3" s="135" t="s">
        <v>29</v>
      </c>
      <c r="K3" s="136">
        <v>78988223806</v>
      </c>
      <c r="L3" s="137">
        <v>51430</v>
      </c>
      <c r="M3" s="89" t="s">
        <v>30</v>
      </c>
      <c r="N3" s="11" t="s">
        <v>30</v>
      </c>
      <c r="O3" s="3"/>
      <c r="P3" s="3"/>
      <c r="Q3" s="3"/>
      <c r="R3" s="16"/>
      <c r="S3" s="13"/>
      <c r="T3" s="17"/>
      <c r="U3" s="17"/>
      <c r="V3" s="18"/>
      <c r="W3" s="18"/>
      <c r="X3" s="13"/>
      <c r="Y3" s="13"/>
      <c r="Z3" s="17"/>
      <c r="AA3" s="18"/>
      <c r="AB3" s="18"/>
      <c r="AC3" s="13"/>
      <c r="AD3" s="18"/>
      <c r="AE3" s="18"/>
      <c r="AF3" s="13"/>
      <c r="AG3" s="13"/>
      <c r="AH3" s="13"/>
      <c r="AI3" s="13"/>
    </row>
    <row r="4" spans="1:35" ht="14.5" x14ac:dyDescent="0.35">
      <c r="A4" s="13" t="s">
        <v>98</v>
      </c>
      <c r="B4" s="3" t="s">
        <v>39</v>
      </c>
      <c r="C4" s="4">
        <v>7105293826087</v>
      </c>
      <c r="D4" s="147" t="s">
        <v>134</v>
      </c>
      <c r="E4" s="4" t="s">
        <v>149</v>
      </c>
      <c r="F4" s="143" t="s">
        <v>135</v>
      </c>
      <c r="G4" s="133" t="s">
        <v>30</v>
      </c>
      <c r="H4" s="134" t="s">
        <v>3</v>
      </c>
      <c r="I4" s="90" t="s">
        <v>8</v>
      </c>
      <c r="J4" s="135" t="s">
        <v>29</v>
      </c>
      <c r="K4" s="136">
        <v>351999723300</v>
      </c>
      <c r="L4" s="137">
        <v>55000</v>
      </c>
      <c r="M4" s="133" t="s">
        <v>27</v>
      </c>
      <c r="N4" s="11" t="s">
        <v>30</v>
      </c>
      <c r="O4" s="19"/>
      <c r="P4" s="19"/>
      <c r="Q4" s="19"/>
      <c r="R4" s="16"/>
      <c r="S4" s="13"/>
      <c r="T4" s="3"/>
      <c r="U4" s="3"/>
      <c r="V4" s="20"/>
      <c r="W4" s="21"/>
      <c r="X4" s="13"/>
      <c r="Y4" s="13"/>
      <c r="Z4" s="3"/>
      <c r="AA4" s="22"/>
      <c r="AB4" s="21"/>
      <c r="AC4" s="13"/>
      <c r="AD4" s="22"/>
      <c r="AE4" s="21"/>
      <c r="AF4" s="13"/>
      <c r="AG4" s="13"/>
      <c r="AH4" s="13"/>
      <c r="AI4" s="13"/>
    </row>
    <row r="5" spans="1:35" ht="14.5" x14ac:dyDescent="0.35">
      <c r="A5" s="13" t="s">
        <v>98</v>
      </c>
      <c r="B5" s="3" t="s">
        <v>40</v>
      </c>
      <c r="C5" s="4">
        <v>6012170438088</v>
      </c>
      <c r="D5" s="147" t="s">
        <v>148</v>
      </c>
      <c r="E5" s="142" t="s">
        <v>130</v>
      </c>
      <c r="F5" s="143" t="s">
        <v>136</v>
      </c>
      <c r="G5" s="133" t="s">
        <v>27</v>
      </c>
      <c r="H5" s="134" t="s">
        <v>3</v>
      </c>
      <c r="I5" s="90" t="s">
        <v>8</v>
      </c>
      <c r="J5" s="135" t="s">
        <v>29</v>
      </c>
      <c r="K5" s="136">
        <v>488133743484</v>
      </c>
      <c r="L5" s="137">
        <v>55000</v>
      </c>
      <c r="M5" s="133" t="s">
        <v>27</v>
      </c>
      <c r="N5" s="11" t="s">
        <v>30</v>
      </c>
      <c r="O5" s="23"/>
      <c r="P5" s="23"/>
      <c r="Q5" s="23"/>
      <c r="R5" s="16"/>
      <c r="S5" s="13"/>
      <c r="T5" s="19"/>
      <c r="U5" s="19"/>
      <c r="V5" s="20"/>
      <c r="W5" s="21"/>
      <c r="X5" s="13"/>
      <c r="Y5" s="13"/>
      <c r="Z5" s="3"/>
      <c r="AA5" s="22"/>
      <c r="AB5" s="21"/>
      <c r="AC5" s="13"/>
      <c r="AD5" s="20"/>
      <c r="AE5" s="21"/>
      <c r="AF5" s="13"/>
      <c r="AG5" s="13"/>
      <c r="AH5" s="13"/>
      <c r="AI5" s="13"/>
    </row>
    <row r="6" spans="1:35" ht="14.5" x14ac:dyDescent="0.35">
      <c r="A6" s="13" t="s">
        <v>98</v>
      </c>
      <c r="B6" s="3" t="s">
        <v>41</v>
      </c>
      <c r="C6" s="4">
        <v>6007177600086</v>
      </c>
      <c r="D6" s="4" t="s">
        <v>150</v>
      </c>
      <c r="E6" s="4" t="s">
        <v>151</v>
      </c>
      <c r="F6" s="143" t="s">
        <v>137</v>
      </c>
      <c r="G6" s="133" t="s">
        <v>27</v>
      </c>
      <c r="H6" s="134" t="s">
        <v>3</v>
      </c>
      <c r="I6" s="90" t="s">
        <v>8</v>
      </c>
      <c r="J6" s="135" t="s">
        <v>29</v>
      </c>
      <c r="K6" s="136">
        <v>969828299496</v>
      </c>
      <c r="L6" s="137">
        <v>-4200</v>
      </c>
      <c r="M6" s="133" t="s">
        <v>30</v>
      </c>
      <c r="N6" s="24" t="s">
        <v>30</v>
      </c>
      <c r="O6" s="23"/>
      <c r="P6" s="23"/>
      <c r="Q6" s="23"/>
      <c r="R6" s="16"/>
      <c r="S6" s="13"/>
      <c r="T6" s="25"/>
      <c r="U6" s="25"/>
      <c r="V6" s="26"/>
      <c r="W6" s="27"/>
      <c r="X6" s="13"/>
      <c r="Y6" s="13"/>
      <c r="Z6" s="25"/>
      <c r="AA6" s="26"/>
      <c r="AB6" s="27"/>
      <c r="AC6" s="13"/>
      <c r="AD6" s="20"/>
      <c r="AE6" s="21"/>
      <c r="AF6" s="13"/>
      <c r="AG6" s="13"/>
      <c r="AH6" s="13"/>
      <c r="AI6" s="13"/>
    </row>
    <row r="7" spans="1:35" ht="14.5" x14ac:dyDescent="0.35">
      <c r="A7" s="13" t="s">
        <v>98</v>
      </c>
      <c r="B7" s="3" t="s">
        <v>42</v>
      </c>
      <c r="C7" s="4">
        <v>6110318338085</v>
      </c>
      <c r="D7" s="4" t="s">
        <v>152</v>
      </c>
      <c r="E7" s="4" t="s">
        <v>153</v>
      </c>
      <c r="F7" s="143" t="s">
        <v>185</v>
      </c>
      <c r="G7" s="133" t="s">
        <v>27</v>
      </c>
      <c r="H7" s="134" t="s">
        <v>28</v>
      </c>
      <c r="I7" s="90" t="s">
        <v>8</v>
      </c>
      <c r="J7" s="135" t="s">
        <v>29</v>
      </c>
      <c r="K7" s="136">
        <v>33828644306</v>
      </c>
      <c r="L7" s="137">
        <v>23098</v>
      </c>
      <c r="M7" s="133" t="s">
        <v>30</v>
      </c>
      <c r="N7" s="11" t="s">
        <v>30</v>
      </c>
      <c r="O7" s="3"/>
      <c r="P7" s="3"/>
      <c r="Q7" s="3"/>
      <c r="R7" s="16"/>
      <c r="S7" s="13"/>
      <c r="T7" s="25"/>
      <c r="U7" s="25"/>
      <c r="V7" s="26"/>
      <c r="W7" s="27"/>
      <c r="X7" s="13"/>
      <c r="Y7" s="13"/>
      <c r="Z7" s="3"/>
      <c r="AA7" s="28"/>
      <c r="AB7" s="21"/>
      <c r="AC7" s="13"/>
      <c r="AD7" s="26"/>
      <c r="AE7" s="27"/>
      <c r="AF7" s="13"/>
      <c r="AG7" s="13"/>
      <c r="AH7" s="13"/>
      <c r="AI7" s="13"/>
    </row>
    <row r="8" spans="1:35" ht="14.5" x14ac:dyDescent="0.35">
      <c r="A8" s="13" t="s">
        <v>98</v>
      </c>
      <c r="B8" s="3" t="s">
        <v>43</v>
      </c>
      <c r="C8" s="4">
        <v>6704213242184</v>
      </c>
      <c r="D8" s="4" t="s">
        <v>155</v>
      </c>
      <c r="E8" s="142" t="s">
        <v>156</v>
      </c>
      <c r="F8" s="143" t="s">
        <v>203</v>
      </c>
      <c r="G8" s="133" t="s">
        <v>27</v>
      </c>
      <c r="H8" s="134" t="s">
        <v>28</v>
      </c>
      <c r="I8" s="90" t="s">
        <v>8</v>
      </c>
      <c r="J8" s="135" t="s">
        <v>29</v>
      </c>
      <c r="K8" s="136">
        <v>762250629909</v>
      </c>
      <c r="L8" s="137">
        <v>32000</v>
      </c>
      <c r="M8" s="89" t="s">
        <v>30</v>
      </c>
      <c r="N8" s="11" t="s">
        <v>30</v>
      </c>
      <c r="O8" s="3"/>
      <c r="P8" s="3"/>
      <c r="Q8" s="3"/>
      <c r="R8" s="16"/>
      <c r="S8" s="13"/>
      <c r="T8" s="29"/>
      <c r="U8" s="29"/>
      <c r="V8" s="29"/>
      <c r="W8" s="29"/>
      <c r="X8" s="13"/>
      <c r="Y8" s="13"/>
      <c r="Z8" s="17"/>
      <c r="AA8" s="18"/>
      <c r="AB8" s="18"/>
      <c r="AC8" s="13"/>
      <c r="AD8" s="13"/>
      <c r="AE8" s="13"/>
      <c r="AF8" s="13"/>
      <c r="AG8" s="13"/>
      <c r="AH8" s="13"/>
      <c r="AI8" s="13"/>
    </row>
    <row r="9" spans="1:35" ht="14.5" x14ac:dyDescent="0.35">
      <c r="A9" s="13" t="s">
        <v>98</v>
      </c>
      <c r="B9" s="3" t="s">
        <v>44</v>
      </c>
      <c r="C9" s="4">
        <v>8112269622085</v>
      </c>
      <c r="D9" s="4" t="s">
        <v>129</v>
      </c>
      <c r="E9" s="142" t="s">
        <v>130</v>
      </c>
      <c r="F9" s="143" t="s">
        <v>128</v>
      </c>
      <c r="G9" s="133" t="s">
        <v>27</v>
      </c>
      <c r="H9" s="134" t="s">
        <v>28</v>
      </c>
      <c r="I9" s="90" t="s">
        <v>8</v>
      </c>
      <c r="J9" s="135" t="s">
        <v>29</v>
      </c>
      <c r="K9" s="136">
        <v>142787456902</v>
      </c>
      <c r="L9" s="137">
        <v>40000</v>
      </c>
      <c r="M9" s="89" t="s">
        <v>30</v>
      </c>
      <c r="N9" s="11" t="s">
        <v>30</v>
      </c>
      <c r="O9" s="3"/>
      <c r="P9" s="3"/>
      <c r="Q9" s="3"/>
      <c r="R9" s="16"/>
      <c r="S9" s="13"/>
      <c r="T9" s="17"/>
      <c r="U9" s="17"/>
      <c r="V9" s="18"/>
      <c r="W9" s="18"/>
      <c r="X9" s="13"/>
      <c r="Y9" s="13"/>
      <c r="Z9" s="3"/>
      <c r="AA9" s="22"/>
      <c r="AB9" s="21"/>
      <c r="AC9" s="13"/>
      <c r="AD9" s="18"/>
      <c r="AE9" s="18"/>
      <c r="AF9" s="13"/>
      <c r="AG9" s="13"/>
      <c r="AH9" s="13"/>
      <c r="AI9" s="13"/>
    </row>
    <row r="10" spans="1:35" ht="14.5" x14ac:dyDescent="0.35">
      <c r="A10" s="13" t="s">
        <v>98</v>
      </c>
      <c r="B10" s="3" t="s">
        <v>47</v>
      </c>
      <c r="C10" s="4">
        <v>6610070713086</v>
      </c>
      <c r="D10" s="4" t="s">
        <v>158</v>
      </c>
      <c r="E10" s="4" t="s">
        <v>140</v>
      </c>
      <c r="F10" s="143" t="s">
        <v>186</v>
      </c>
      <c r="G10" s="133" t="s">
        <v>27</v>
      </c>
      <c r="H10" s="134" t="s">
        <v>28</v>
      </c>
      <c r="I10" s="90" t="s">
        <v>8</v>
      </c>
      <c r="J10" s="135" t="s">
        <v>29</v>
      </c>
      <c r="K10" s="136">
        <v>502413185548</v>
      </c>
      <c r="L10" s="137">
        <v>89030</v>
      </c>
      <c r="M10" s="139" t="s">
        <v>30</v>
      </c>
      <c r="N10" s="11" t="s">
        <v>30</v>
      </c>
      <c r="O10" s="3"/>
      <c r="P10" s="3"/>
      <c r="Q10" s="3"/>
      <c r="R10" s="16"/>
      <c r="S10" s="13"/>
      <c r="T10" s="23"/>
      <c r="U10" s="23"/>
      <c r="V10" s="31"/>
      <c r="W10" s="21"/>
      <c r="X10" s="13"/>
      <c r="Y10" s="13"/>
      <c r="Z10" s="3"/>
      <c r="AA10" s="22"/>
      <c r="AB10" s="21"/>
      <c r="AC10" s="13"/>
      <c r="AD10" s="20"/>
      <c r="AE10" s="21"/>
      <c r="AF10" s="13"/>
      <c r="AG10" s="13"/>
      <c r="AH10" s="13"/>
      <c r="AI10" s="13"/>
    </row>
    <row r="11" spans="1:35" ht="14.5" x14ac:dyDescent="0.35">
      <c r="A11" s="13" t="s">
        <v>98</v>
      </c>
      <c r="B11" s="3" t="s">
        <v>49</v>
      </c>
      <c r="C11" s="4">
        <v>9303156876087</v>
      </c>
      <c r="D11" s="4" t="s">
        <v>159</v>
      </c>
      <c r="E11" s="142" t="s">
        <v>141</v>
      </c>
      <c r="F11" s="143" t="s">
        <v>187</v>
      </c>
      <c r="G11" s="133" t="s">
        <v>27</v>
      </c>
      <c r="H11" s="134" t="s">
        <v>28</v>
      </c>
      <c r="I11" s="90" t="s">
        <v>8</v>
      </c>
      <c r="J11" s="135" t="s">
        <v>29</v>
      </c>
      <c r="K11" s="136">
        <v>768366211275</v>
      </c>
      <c r="L11" s="137">
        <v>38000</v>
      </c>
      <c r="M11" s="133" t="s">
        <v>30</v>
      </c>
      <c r="N11" s="11" t="s">
        <v>30</v>
      </c>
      <c r="O11" s="3"/>
      <c r="P11" s="3"/>
      <c r="Q11" s="3"/>
      <c r="R11" s="16"/>
      <c r="S11" s="13"/>
      <c r="T11" s="23"/>
      <c r="U11" s="23"/>
      <c r="V11" s="31"/>
      <c r="W11" s="21"/>
      <c r="X11" s="13"/>
      <c r="Y11" s="13"/>
      <c r="Z11" s="25"/>
      <c r="AA11" s="26"/>
      <c r="AB11" s="27"/>
      <c r="AC11" s="13"/>
      <c r="AD11" s="22"/>
      <c r="AE11" s="21"/>
      <c r="AF11" s="13"/>
      <c r="AG11" s="13"/>
      <c r="AH11" s="13"/>
      <c r="AI11" s="13"/>
    </row>
    <row r="12" spans="1:35" ht="14.5" x14ac:dyDescent="0.35">
      <c r="A12" s="13" t="s">
        <v>98</v>
      </c>
      <c r="B12" s="7" t="s">
        <v>51</v>
      </c>
      <c r="C12" s="4">
        <v>9210257490082</v>
      </c>
      <c r="D12" s="4" t="s">
        <v>160</v>
      </c>
      <c r="E12" s="4" t="s">
        <v>142</v>
      </c>
      <c r="F12" s="143" t="s">
        <v>188</v>
      </c>
      <c r="G12" s="5" t="s">
        <v>27</v>
      </c>
      <c r="H12" s="6" t="s">
        <v>28</v>
      </c>
      <c r="I12" s="7" t="s">
        <v>8</v>
      </c>
      <c r="J12" s="8" t="s">
        <v>29</v>
      </c>
      <c r="K12" s="9">
        <v>85115961601</v>
      </c>
      <c r="L12" s="10">
        <v>9000</v>
      </c>
      <c r="M12" s="15" t="s">
        <v>30</v>
      </c>
      <c r="N12" s="11" t="s">
        <v>30</v>
      </c>
      <c r="O12" s="3"/>
      <c r="P12" s="3"/>
      <c r="Q12" s="3"/>
      <c r="R12" s="16"/>
      <c r="S12" s="13"/>
      <c r="T12" s="25"/>
      <c r="U12" s="25"/>
      <c r="V12" s="32"/>
      <c r="W12" s="27"/>
      <c r="X12" s="13"/>
      <c r="Y12" s="13"/>
      <c r="Z12" s="25"/>
      <c r="AA12" s="26"/>
      <c r="AB12" s="27"/>
      <c r="AC12" s="13"/>
      <c r="AD12" s="26"/>
      <c r="AE12" s="27"/>
      <c r="AF12" s="13"/>
      <c r="AG12" s="13"/>
      <c r="AH12" s="13"/>
      <c r="AI12" s="13"/>
    </row>
    <row r="13" spans="1:35" ht="14.5" x14ac:dyDescent="0.35">
      <c r="A13" s="13" t="s">
        <v>99</v>
      </c>
      <c r="B13" s="3" t="s">
        <v>60</v>
      </c>
      <c r="C13" s="167">
        <v>9070290874880</v>
      </c>
      <c r="D13" s="4" t="s">
        <v>161</v>
      </c>
      <c r="E13" s="4" t="s">
        <v>138</v>
      </c>
      <c r="F13" s="143" t="s">
        <v>189</v>
      </c>
      <c r="G13" s="33" t="s">
        <v>27</v>
      </c>
      <c r="H13" s="16" t="s">
        <v>61</v>
      </c>
      <c r="I13" s="16" t="s">
        <v>8</v>
      </c>
      <c r="J13" s="8" t="s">
        <v>29</v>
      </c>
      <c r="K13" s="34">
        <v>881196798912</v>
      </c>
      <c r="L13" s="35">
        <v>150000</v>
      </c>
      <c r="M13" s="5" t="s">
        <v>30</v>
      </c>
      <c r="N13" s="24" t="s">
        <v>30</v>
      </c>
      <c r="O13" s="3"/>
      <c r="P13" s="3"/>
      <c r="Q13" s="3"/>
      <c r="R13" s="36"/>
      <c r="S13" s="13"/>
      <c r="T13" s="3"/>
      <c r="U13" s="3"/>
      <c r="V13" s="28"/>
      <c r="W13" s="21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4.5" x14ac:dyDescent="0.35">
      <c r="A14" s="13" t="s">
        <v>99</v>
      </c>
      <c r="B14" s="3" t="s">
        <v>53</v>
      </c>
      <c r="C14" s="4">
        <v>4810258279080</v>
      </c>
      <c r="D14" s="4" t="s">
        <v>162</v>
      </c>
      <c r="E14" s="4" t="s">
        <v>145</v>
      </c>
      <c r="F14" s="143" t="s">
        <v>190</v>
      </c>
      <c r="G14" s="33" t="s">
        <v>27</v>
      </c>
      <c r="H14" s="37" t="s">
        <v>54</v>
      </c>
      <c r="I14" s="16" t="s">
        <v>8</v>
      </c>
      <c r="J14" s="8" t="s">
        <v>29</v>
      </c>
      <c r="K14" s="34">
        <v>984671232555</v>
      </c>
      <c r="L14" s="35">
        <v>24000</v>
      </c>
      <c r="M14" s="5" t="s">
        <v>30</v>
      </c>
      <c r="N14" s="24" t="s">
        <v>30</v>
      </c>
      <c r="O14" s="3"/>
      <c r="P14" s="3"/>
      <c r="Q14" s="3"/>
      <c r="R14" s="36"/>
      <c r="S14" s="13"/>
      <c r="T14" s="3"/>
      <c r="U14" s="3"/>
      <c r="V14" s="28"/>
      <c r="W14" s="21"/>
      <c r="X14" s="13"/>
      <c r="Y14" s="13"/>
      <c r="Z14" s="17"/>
      <c r="AA14" s="18"/>
      <c r="AB14" s="18"/>
      <c r="AC14" s="13"/>
      <c r="AD14" s="13"/>
      <c r="AE14" s="13"/>
      <c r="AF14" s="13"/>
      <c r="AG14" s="13"/>
      <c r="AH14" s="13"/>
      <c r="AI14" s="13"/>
    </row>
    <row r="15" spans="1:35" ht="14.5" x14ac:dyDescent="0.35">
      <c r="A15" s="13" t="s">
        <v>100</v>
      </c>
      <c r="B15" s="3" t="s">
        <v>12</v>
      </c>
      <c r="C15" s="4">
        <v>7003631999048</v>
      </c>
      <c r="D15" s="4" t="s">
        <v>163</v>
      </c>
      <c r="E15" s="4" t="s">
        <v>143</v>
      </c>
      <c r="F15" s="143" t="s">
        <v>191</v>
      </c>
      <c r="G15" s="5" t="s">
        <v>27</v>
      </c>
      <c r="H15" s="16" t="s">
        <v>54</v>
      </c>
      <c r="I15" s="16" t="s">
        <v>8</v>
      </c>
      <c r="J15" s="8" t="s">
        <v>29</v>
      </c>
      <c r="K15" s="9">
        <v>7751558284356</v>
      </c>
      <c r="L15" s="35">
        <v>200000</v>
      </c>
      <c r="M15" s="5" t="s">
        <v>30</v>
      </c>
      <c r="N15" s="24" t="s">
        <v>30</v>
      </c>
      <c r="O15" s="3"/>
      <c r="P15" s="3"/>
      <c r="Q15" s="3"/>
      <c r="R15" s="13"/>
      <c r="S15" s="13"/>
      <c r="T15" s="3"/>
      <c r="U15" s="3"/>
      <c r="V15" s="22"/>
      <c r="W15" s="21"/>
      <c r="X15" s="13"/>
      <c r="Y15" s="13"/>
      <c r="Z15" s="17"/>
      <c r="AA15" s="3" t="s">
        <v>75</v>
      </c>
      <c r="AB15" s="4">
        <v>8319054804707</v>
      </c>
      <c r="AC15" s="5" t="s">
        <v>27</v>
      </c>
      <c r="AD15" s="3" t="s">
        <v>39</v>
      </c>
      <c r="AE15" s="4">
        <v>7105293826087</v>
      </c>
      <c r="AF15" s="5" t="s">
        <v>27</v>
      </c>
      <c r="AG15" s="30" t="s">
        <v>79</v>
      </c>
      <c r="AH15" s="30" t="s">
        <v>79</v>
      </c>
      <c r="AI15" s="30" t="s">
        <v>79</v>
      </c>
    </row>
    <row r="16" spans="1:35" ht="14.5" x14ac:dyDescent="0.35">
      <c r="A16" s="13" t="s">
        <v>99</v>
      </c>
      <c r="B16" s="3" t="s">
        <v>41</v>
      </c>
      <c r="C16" s="4">
        <v>6007177600086</v>
      </c>
      <c r="D16" s="4" t="s">
        <v>150</v>
      </c>
      <c r="E16" s="4" t="s">
        <v>151</v>
      </c>
      <c r="F16" s="143" t="s">
        <v>137</v>
      </c>
      <c r="G16" s="5" t="s">
        <v>27</v>
      </c>
      <c r="H16" s="6" t="s">
        <v>3</v>
      </c>
      <c r="I16" s="8" t="s">
        <v>5</v>
      </c>
      <c r="J16" s="8" t="s">
        <v>5</v>
      </c>
      <c r="K16" s="9">
        <v>778784816597</v>
      </c>
      <c r="L16" s="10">
        <v>-500</v>
      </c>
      <c r="M16" s="30" t="s">
        <v>30</v>
      </c>
      <c r="N16" s="168" t="s">
        <v>30</v>
      </c>
      <c r="O16" s="3"/>
      <c r="P16" s="3"/>
      <c r="Q16" s="3"/>
      <c r="R16" s="16"/>
      <c r="S16" s="13"/>
      <c r="T16" s="25"/>
      <c r="U16" s="25"/>
      <c r="V16" s="26"/>
      <c r="W16" s="27"/>
      <c r="X16" s="13"/>
      <c r="Y16" s="13"/>
      <c r="Z16" s="29"/>
      <c r="AA16" s="29"/>
      <c r="AB16" s="29"/>
      <c r="AC16" s="13"/>
      <c r="AD16" s="13"/>
      <c r="AE16" s="13"/>
      <c r="AF16" s="13"/>
      <c r="AG16" s="13"/>
      <c r="AH16" s="13"/>
      <c r="AI16" s="13"/>
    </row>
    <row r="17" spans="1:35" ht="14.5" x14ac:dyDescent="0.35">
      <c r="A17" s="13" t="s">
        <v>99</v>
      </c>
      <c r="B17" s="3" t="s">
        <v>50</v>
      </c>
      <c r="C17" s="4">
        <v>8401173507189</v>
      </c>
      <c r="D17" s="4" t="s">
        <v>164</v>
      </c>
      <c r="E17" s="142" t="s">
        <v>165</v>
      </c>
      <c r="F17" s="143" t="s">
        <v>193</v>
      </c>
      <c r="G17" s="5" t="s">
        <v>27</v>
      </c>
      <c r="H17" s="6" t="s">
        <v>3</v>
      </c>
      <c r="I17" s="7" t="s">
        <v>5</v>
      </c>
      <c r="J17" s="8" t="s">
        <v>5</v>
      </c>
      <c r="K17" s="9">
        <v>993443841340</v>
      </c>
      <c r="L17" s="10">
        <v>-1300</v>
      </c>
      <c r="M17" s="30" t="s">
        <v>30</v>
      </c>
      <c r="N17" s="11" t="s">
        <v>30</v>
      </c>
      <c r="O17" s="3"/>
      <c r="P17" s="3"/>
      <c r="Q17" s="3"/>
      <c r="R17" s="16"/>
      <c r="S17" s="13"/>
      <c r="T17" s="29"/>
      <c r="U17" s="29"/>
      <c r="V17" s="29"/>
      <c r="W17" s="29"/>
      <c r="X17" s="13"/>
      <c r="Y17" s="13"/>
      <c r="Z17" s="17"/>
      <c r="AA17" s="18"/>
      <c r="AB17" s="18"/>
      <c r="AC17" s="13"/>
      <c r="AD17" s="18"/>
      <c r="AE17" s="18"/>
      <c r="AF17" s="13"/>
      <c r="AG17" s="13"/>
      <c r="AH17" s="13"/>
      <c r="AI17" s="13"/>
    </row>
    <row r="18" spans="1:35" ht="26" x14ac:dyDescent="0.35">
      <c r="A18" s="13" t="s">
        <v>98</v>
      </c>
      <c r="B18" s="3" t="s">
        <v>35</v>
      </c>
      <c r="C18" s="4">
        <v>4310059890086</v>
      </c>
      <c r="D18" s="145" t="s">
        <v>131</v>
      </c>
      <c r="E18" s="4" t="s">
        <v>132</v>
      </c>
      <c r="F18" s="143" t="s">
        <v>133</v>
      </c>
      <c r="G18" s="5" t="s">
        <v>27</v>
      </c>
      <c r="H18" s="6" t="s">
        <v>28</v>
      </c>
      <c r="I18" s="7" t="s">
        <v>10</v>
      </c>
      <c r="J18" s="8" t="s">
        <v>36</v>
      </c>
      <c r="K18" s="9">
        <v>883544293369</v>
      </c>
      <c r="L18" s="10">
        <v>34800</v>
      </c>
      <c r="M18" s="5" t="s">
        <v>30</v>
      </c>
      <c r="N18" s="11" t="s">
        <v>30</v>
      </c>
      <c r="O18" s="3"/>
      <c r="P18" s="3"/>
      <c r="Q18" s="3"/>
      <c r="R18" s="16"/>
      <c r="S18" s="13"/>
      <c r="T18" s="17"/>
      <c r="U18" s="17"/>
      <c r="V18" s="18"/>
      <c r="W18" s="18"/>
      <c r="X18" s="13"/>
      <c r="Y18" s="13"/>
      <c r="Z18" s="3"/>
      <c r="AA18" s="22"/>
      <c r="AB18" s="21"/>
      <c r="AC18" s="13"/>
      <c r="AD18" s="22"/>
      <c r="AE18" s="21"/>
      <c r="AF18" s="13"/>
      <c r="AG18" s="13"/>
      <c r="AH18" s="13"/>
      <c r="AI18" s="13"/>
    </row>
    <row r="19" spans="1:35" ht="14.5" x14ac:dyDescent="0.35">
      <c r="A19" s="13" t="s">
        <v>98</v>
      </c>
      <c r="B19" s="3" t="s">
        <v>38</v>
      </c>
      <c r="C19" s="4">
        <v>9210196018085</v>
      </c>
      <c r="D19" s="4" t="s">
        <v>175</v>
      </c>
      <c r="E19" s="4" t="s">
        <v>176</v>
      </c>
      <c r="F19" s="143" t="s">
        <v>194</v>
      </c>
      <c r="G19" s="5" t="s">
        <v>27</v>
      </c>
      <c r="H19" s="6" t="s">
        <v>3</v>
      </c>
      <c r="I19" s="38" t="s">
        <v>10</v>
      </c>
      <c r="J19" s="8" t="s">
        <v>36</v>
      </c>
      <c r="K19" s="9">
        <v>986195282529</v>
      </c>
      <c r="L19" s="10">
        <v>41000</v>
      </c>
      <c r="M19" s="15" t="s">
        <v>30</v>
      </c>
      <c r="N19" s="138" t="s">
        <v>27</v>
      </c>
      <c r="O19" s="3"/>
      <c r="P19" s="3"/>
      <c r="Q19" s="3"/>
      <c r="R19" s="16"/>
      <c r="S19" s="13"/>
      <c r="T19" s="3"/>
      <c r="U19" s="3"/>
      <c r="V19" s="20"/>
      <c r="W19" s="21"/>
      <c r="X19" s="13"/>
      <c r="Y19" s="13"/>
      <c r="Z19" s="3"/>
      <c r="AA19" s="22"/>
      <c r="AB19" s="21"/>
      <c r="AC19" s="13"/>
      <c r="AD19" s="28"/>
      <c r="AE19" s="21"/>
      <c r="AF19" s="13"/>
      <c r="AG19" s="13"/>
      <c r="AH19" s="13"/>
      <c r="AI19" s="13"/>
    </row>
    <row r="20" spans="1:35" ht="14.5" x14ac:dyDescent="0.35">
      <c r="A20" s="13" t="s">
        <v>98</v>
      </c>
      <c r="B20" s="3" t="s">
        <v>42</v>
      </c>
      <c r="C20" s="4">
        <v>6110318338085</v>
      </c>
      <c r="D20" s="4" t="s">
        <v>152</v>
      </c>
      <c r="E20" s="4" t="s">
        <v>153</v>
      </c>
      <c r="F20" s="143" t="s">
        <v>185</v>
      </c>
      <c r="G20" s="5" t="s">
        <v>27</v>
      </c>
      <c r="H20" s="6" t="s">
        <v>28</v>
      </c>
      <c r="I20" s="7" t="s">
        <v>10</v>
      </c>
      <c r="J20" s="8" t="s">
        <v>36</v>
      </c>
      <c r="K20" s="9">
        <v>278771560033</v>
      </c>
      <c r="L20" s="10">
        <v>43012</v>
      </c>
      <c r="M20" s="5" t="s">
        <v>30</v>
      </c>
      <c r="N20" s="11" t="s">
        <v>30</v>
      </c>
      <c r="O20" s="3"/>
      <c r="P20" s="3"/>
      <c r="Q20" s="3"/>
      <c r="R20" s="16"/>
      <c r="S20" s="13"/>
      <c r="T20" s="3"/>
      <c r="U20" s="3"/>
      <c r="V20" s="20"/>
      <c r="W20" s="21"/>
      <c r="X20" s="13"/>
      <c r="Y20" s="13"/>
      <c r="Z20" s="25"/>
      <c r="AA20" s="26"/>
      <c r="AB20" s="27"/>
      <c r="AC20" s="13"/>
      <c r="AD20" s="22"/>
      <c r="AE20" s="21"/>
      <c r="AF20" s="13"/>
      <c r="AG20" s="13"/>
      <c r="AH20" s="13"/>
      <c r="AI20" s="13"/>
    </row>
    <row r="21" spans="1:35" ht="14.5" x14ac:dyDescent="0.35">
      <c r="A21" s="13" t="s">
        <v>98</v>
      </c>
      <c r="B21" s="3" t="s">
        <v>43</v>
      </c>
      <c r="C21" s="4">
        <v>6704213242184</v>
      </c>
      <c r="D21" s="4" t="s">
        <v>155</v>
      </c>
      <c r="E21" s="142" t="s">
        <v>156</v>
      </c>
      <c r="F21" s="143" t="s">
        <v>203</v>
      </c>
      <c r="G21" s="5" t="s">
        <v>27</v>
      </c>
      <c r="H21" s="6" t="s">
        <v>28</v>
      </c>
      <c r="I21" s="7" t="s">
        <v>10</v>
      </c>
      <c r="J21" s="8" t="s">
        <v>36</v>
      </c>
      <c r="K21" s="9">
        <v>711240058338</v>
      </c>
      <c r="L21" s="10">
        <v>45000</v>
      </c>
      <c r="M21" s="15" t="s">
        <v>30</v>
      </c>
      <c r="N21" s="11" t="s">
        <v>30</v>
      </c>
      <c r="O21" s="3"/>
      <c r="P21" s="3"/>
      <c r="Q21" s="3"/>
      <c r="R21" s="16"/>
      <c r="S21" s="13"/>
      <c r="T21" s="3"/>
      <c r="U21" s="3"/>
      <c r="V21" s="22"/>
      <c r="W21" s="21"/>
      <c r="X21" s="13"/>
      <c r="Y21" s="13"/>
      <c r="Z21" s="29"/>
      <c r="AA21" s="29"/>
      <c r="AB21" s="29"/>
      <c r="AC21" s="13"/>
      <c r="AD21" s="26"/>
      <c r="AE21" s="27"/>
      <c r="AF21" s="13"/>
      <c r="AG21" s="13"/>
      <c r="AH21" s="13"/>
      <c r="AI21" s="13"/>
    </row>
    <row r="22" spans="1:35" ht="14.5" x14ac:dyDescent="0.35">
      <c r="A22" s="13" t="s">
        <v>98</v>
      </c>
      <c r="B22" s="3" t="s">
        <v>47</v>
      </c>
      <c r="C22" s="4">
        <v>6610070713086</v>
      </c>
      <c r="D22" s="4" t="s">
        <v>158</v>
      </c>
      <c r="E22" s="4" t="s">
        <v>140</v>
      </c>
      <c r="F22" s="143" t="s">
        <v>186</v>
      </c>
      <c r="G22" s="5" t="s">
        <v>27</v>
      </c>
      <c r="H22" s="6" t="s">
        <v>28</v>
      </c>
      <c r="I22" s="7" t="s">
        <v>10</v>
      </c>
      <c r="J22" s="8" t="s">
        <v>36</v>
      </c>
      <c r="K22" s="9">
        <v>778542953725</v>
      </c>
      <c r="L22" s="10">
        <v>85000</v>
      </c>
      <c r="M22" s="15" t="s">
        <v>30</v>
      </c>
      <c r="N22" s="11" t="s">
        <v>30</v>
      </c>
      <c r="O22" s="3"/>
      <c r="P22" s="3"/>
      <c r="Q22" s="3"/>
      <c r="R22" s="16"/>
      <c r="S22" s="13"/>
      <c r="T22" s="25"/>
      <c r="U22" s="25"/>
      <c r="V22" s="26"/>
      <c r="W22" s="27"/>
      <c r="X22" s="13"/>
      <c r="Y22" s="13"/>
      <c r="Z22" s="17"/>
      <c r="AA22" s="18"/>
      <c r="AB22" s="18"/>
      <c r="AC22" s="13"/>
      <c r="AD22" s="13"/>
      <c r="AE22" s="13"/>
      <c r="AF22" s="13"/>
      <c r="AG22" s="13"/>
      <c r="AH22" s="13"/>
      <c r="AI22" s="13"/>
    </row>
    <row r="23" spans="1:35" ht="14.5" x14ac:dyDescent="0.35">
      <c r="A23" s="13" t="s">
        <v>98</v>
      </c>
      <c r="B23" s="7" t="s">
        <v>49</v>
      </c>
      <c r="C23" s="4">
        <v>9303156876087</v>
      </c>
      <c r="D23" s="4" t="s">
        <v>159</v>
      </c>
      <c r="E23" s="142" t="s">
        <v>141</v>
      </c>
      <c r="F23" s="143" t="s">
        <v>187</v>
      </c>
      <c r="G23" s="5" t="s">
        <v>27</v>
      </c>
      <c r="H23" s="6" t="s">
        <v>28</v>
      </c>
      <c r="I23" s="7" t="s">
        <v>10</v>
      </c>
      <c r="J23" s="8" t="s">
        <v>36</v>
      </c>
      <c r="K23" s="9">
        <v>455067003486</v>
      </c>
      <c r="L23" s="10">
        <v>88000</v>
      </c>
      <c r="M23" s="5" t="s">
        <v>30</v>
      </c>
      <c r="N23" s="11" t="s">
        <v>30</v>
      </c>
      <c r="O23" s="3"/>
      <c r="P23" s="3"/>
      <c r="Q23" s="3"/>
      <c r="R23" s="16"/>
      <c r="S23" s="13"/>
      <c r="T23" s="29"/>
      <c r="U23" s="29"/>
      <c r="V23" s="29"/>
      <c r="W23" s="29"/>
      <c r="X23" s="13"/>
      <c r="Y23" s="13"/>
      <c r="Z23" s="3"/>
      <c r="AA23" s="22"/>
      <c r="AB23" s="21"/>
      <c r="AC23" s="13"/>
      <c r="AD23" s="18"/>
      <c r="AE23" s="18"/>
      <c r="AF23" s="13"/>
      <c r="AG23" s="13"/>
      <c r="AH23" s="13"/>
      <c r="AI23" s="13"/>
    </row>
    <row r="24" spans="1:35" ht="14.5" x14ac:dyDescent="0.35">
      <c r="A24" s="13" t="s">
        <v>100</v>
      </c>
      <c r="B24" s="29" t="s">
        <v>13</v>
      </c>
      <c r="C24" s="4">
        <v>7783013743747</v>
      </c>
      <c r="D24" s="4" t="s">
        <v>166</v>
      </c>
      <c r="E24" s="4" t="s">
        <v>146</v>
      </c>
      <c r="F24" s="143" t="s">
        <v>195</v>
      </c>
      <c r="G24" s="5" t="s">
        <v>27</v>
      </c>
      <c r="H24" s="16" t="s">
        <v>14</v>
      </c>
      <c r="I24" s="13" t="s">
        <v>10</v>
      </c>
      <c r="J24" s="16" t="s">
        <v>32</v>
      </c>
      <c r="K24" s="9">
        <v>2025202350253</v>
      </c>
      <c r="L24" s="35">
        <v>45000</v>
      </c>
      <c r="M24" s="5" t="s">
        <v>30</v>
      </c>
      <c r="N24" s="24" t="s">
        <v>30</v>
      </c>
      <c r="O24" s="3"/>
      <c r="P24" s="3"/>
      <c r="Q24" s="3"/>
      <c r="R24" s="13"/>
      <c r="S24" s="13"/>
      <c r="T24" s="3"/>
      <c r="U24" s="3"/>
      <c r="V24" s="22"/>
      <c r="W24" s="21"/>
      <c r="X24" s="13"/>
      <c r="Y24" s="13"/>
      <c r="Z24" s="3"/>
      <c r="AA24" s="39" t="s">
        <v>82</v>
      </c>
      <c r="AB24" s="4">
        <v>8270650204124</v>
      </c>
      <c r="AC24" s="30" t="s">
        <v>27</v>
      </c>
      <c r="AD24" s="13" t="s">
        <v>83</v>
      </c>
      <c r="AE24" s="4">
        <v>8003471654146</v>
      </c>
      <c r="AF24" s="30" t="s">
        <v>27</v>
      </c>
      <c r="AG24" s="13" t="s">
        <v>84</v>
      </c>
      <c r="AH24" s="4">
        <v>8383498469222</v>
      </c>
      <c r="AI24" s="30" t="s">
        <v>27</v>
      </c>
    </row>
    <row r="25" spans="1:35" ht="14.5" x14ac:dyDescent="0.35">
      <c r="A25" s="13" t="s">
        <v>100</v>
      </c>
      <c r="B25" s="40" t="s">
        <v>87</v>
      </c>
      <c r="C25" s="4">
        <v>2083199241884</v>
      </c>
      <c r="D25" s="4" t="s">
        <v>167</v>
      </c>
      <c r="E25" s="4" t="s">
        <v>168</v>
      </c>
      <c r="F25" s="143" t="s">
        <v>196</v>
      </c>
      <c r="G25" s="5" t="s">
        <v>27</v>
      </c>
      <c r="H25" s="16" t="s">
        <v>14</v>
      </c>
      <c r="I25" s="13" t="s">
        <v>10</v>
      </c>
      <c r="J25" s="16" t="s">
        <v>32</v>
      </c>
      <c r="K25" s="41">
        <v>775297808193</v>
      </c>
      <c r="L25" s="30">
        <v>450000</v>
      </c>
      <c r="M25" s="5" t="s">
        <v>30</v>
      </c>
      <c r="N25" s="24" t="s">
        <v>30</v>
      </c>
      <c r="O25" s="3"/>
      <c r="P25" s="3"/>
      <c r="Q25" s="3"/>
      <c r="R25" s="13"/>
      <c r="S25" s="13"/>
      <c r="T25" s="3"/>
      <c r="U25" s="3"/>
      <c r="V25" s="22"/>
      <c r="W25" s="21"/>
      <c r="X25" s="13"/>
      <c r="Y25" s="13"/>
      <c r="Z25" s="13"/>
      <c r="AA25" s="36" t="s">
        <v>88</v>
      </c>
      <c r="AB25" s="4">
        <v>6005194346089</v>
      </c>
      <c r="AC25" s="30" t="s">
        <v>27</v>
      </c>
      <c r="AD25" s="42" t="s">
        <v>33</v>
      </c>
      <c r="AE25" s="43">
        <v>9202162217184</v>
      </c>
      <c r="AF25" s="30" t="s">
        <v>27</v>
      </c>
      <c r="AG25" s="30" t="s">
        <v>79</v>
      </c>
      <c r="AH25" s="30" t="s">
        <v>79</v>
      </c>
      <c r="AI25" s="30" t="s">
        <v>79</v>
      </c>
    </row>
    <row r="26" spans="1:35" ht="14.5" x14ac:dyDescent="0.35">
      <c r="A26" s="13" t="s">
        <v>98</v>
      </c>
      <c r="B26" s="3" t="s">
        <v>48</v>
      </c>
      <c r="C26" s="4">
        <v>5009303024083</v>
      </c>
      <c r="D26" s="4" t="s">
        <v>169</v>
      </c>
      <c r="E26" s="142" t="s">
        <v>170</v>
      </c>
      <c r="F26" s="143" t="s">
        <v>197</v>
      </c>
      <c r="G26" s="5" t="s">
        <v>27</v>
      </c>
      <c r="H26" s="6" t="s">
        <v>3</v>
      </c>
      <c r="I26" s="7" t="s">
        <v>58</v>
      </c>
      <c r="J26" s="8" t="s">
        <v>37</v>
      </c>
      <c r="K26" s="9">
        <v>130110835061</v>
      </c>
      <c r="L26" s="10">
        <v>100050</v>
      </c>
      <c r="M26" s="5" t="s">
        <v>30</v>
      </c>
      <c r="N26" s="11" t="s">
        <v>30</v>
      </c>
      <c r="O26" s="3"/>
      <c r="P26" s="3"/>
      <c r="Q26" s="3"/>
      <c r="R26" s="16"/>
      <c r="S26" s="13"/>
      <c r="T26" s="3"/>
      <c r="U26" s="3"/>
      <c r="V26" s="20"/>
      <c r="W26" s="21"/>
      <c r="X26" s="13"/>
      <c r="Y26" s="13"/>
      <c r="Z26" s="25"/>
      <c r="AA26" s="26"/>
      <c r="AB26" s="27"/>
      <c r="AC26" s="13"/>
      <c r="AD26" s="28"/>
      <c r="AE26" s="21"/>
      <c r="AF26" s="13"/>
      <c r="AG26" s="13"/>
      <c r="AH26" s="13"/>
      <c r="AI26" s="13"/>
    </row>
    <row r="27" spans="1:35" ht="14.5" x14ac:dyDescent="0.35">
      <c r="A27" s="13" t="s">
        <v>98</v>
      </c>
      <c r="B27" s="3" t="s">
        <v>31</v>
      </c>
      <c r="C27" s="4">
        <v>7606122284182</v>
      </c>
      <c r="D27" s="4" t="s">
        <v>171</v>
      </c>
      <c r="E27" s="4" t="s">
        <v>172</v>
      </c>
      <c r="F27" s="143" t="s">
        <v>198</v>
      </c>
      <c r="G27" s="5" t="s">
        <v>27</v>
      </c>
      <c r="H27" s="6" t="s">
        <v>3</v>
      </c>
      <c r="I27" s="7" t="s">
        <v>57</v>
      </c>
      <c r="J27" s="8" t="s">
        <v>37</v>
      </c>
      <c r="K27" s="9">
        <v>223375537190</v>
      </c>
      <c r="L27" s="10">
        <v>23000</v>
      </c>
      <c r="M27" s="5" t="s">
        <v>30</v>
      </c>
      <c r="N27" s="11" t="s">
        <v>30</v>
      </c>
      <c r="O27" s="3"/>
      <c r="P27" s="3"/>
      <c r="Q27" s="3"/>
      <c r="R27" s="16"/>
      <c r="S27" s="13"/>
      <c r="T27" s="17"/>
      <c r="U27" s="17"/>
      <c r="V27" s="18"/>
      <c r="W27" s="18"/>
      <c r="X27" s="13"/>
      <c r="Y27" s="13"/>
      <c r="Z27" s="3"/>
      <c r="AA27" s="22"/>
      <c r="AB27" s="21"/>
      <c r="AC27" s="13"/>
      <c r="AD27" s="22"/>
      <c r="AE27" s="21"/>
      <c r="AF27" s="13"/>
      <c r="AG27" s="13"/>
      <c r="AH27" s="13"/>
      <c r="AI27" s="13"/>
    </row>
    <row r="28" spans="1:35" ht="14.5" x14ac:dyDescent="0.35">
      <c r="A28" s="13" t="s">
        <v>98</v>
      </c>
      <c r="B28" s="3" t="s">
        <v>48</v>
      </c>
      <c r="C28" s="4">
        <v>5009303024083</v>
      </c>
      <c r="D28" s="4" t="s">
        <v>169</v>
      </c>
      <c r="E28" s="142" t="s">
        <v>170</v>
      </c>
      <c r="F28" s="143" t="s">
        <v>197</v>
      </c>
      <c r="G28" s="5" t="s">
        <v>27</v>
      </c>
      <c r="H28" s="6" t="s">
        <v>3</v>
      </c>
      <c r="I28" s="7" t="s">
        <v>59</v>
      </c>
      <c r="J28" s="8" t="s">
        <v>37</v>
      </c>
      <c r="K28" s="9">
        <v>134759606098</v>
      </c>
      <c r="L28" s="10">
        <v>65000</v>
      </c>
      <c r="M28" s="5" t="s">
        <v>30</v>
      </c>
      <c r="N28" s="11" t="s">
        <v>30</v>
      </c>
      <c r="O28" s="3"/>
      <c r="P28" s="3"/>
      <c r="Q28" s="3"/>
      <c r="R28" s="16"/>
      <c r="S28" s="13"/>
      <c r="T28" s="3"/>
      <c r="U28" s="3"/>
      <c r="V28" s="20"/>
      <c r="W28" s="21"/>
      <c r="X28" s="13"/>
      <c r="Y28" s="13"/>
      <c r="Z28" s="25"/>
      <c r="AA28" s="26"/>
      <c r="AB28" s="27"/>
      <c r="AC28" s="13"/>
      <c r="AD28" s="28"/>
      <c r="AE28" s="21"/>
      <c r="AF28" s="13"/>
      <c r="AG28" s="13"/>
      <c r="AH28" s="13"/>
      <c r="AI28" s="13"/>
    </row>
    <row r="29" spans="1:35" ht="14.5" x14ac:dyDescent="0.35">
      <c r="A29" s="13" t="s">
        <v>99</v>
      </c>
      <c r="B29" s="3" t="s">
        <v>89</v>
      </c>
      <c r="C29" s="4">
        <v>4966398217310</v>
      </c>
      <c r="D29" s="4" t="s">
        <v>173</v>
      </c>
      <c r="E29" s="142" t="s">
        <v>174</v>
      </c>
      <c r="F29" s="143" t="s">
        <v>199</v>
      </c>
      <c r="G29" s="5" t="s">
        <v>27</v>
      </c>
      <c r="H29" s="6" t="s">
        <v>3</v>
      </c>
      <c r="I29" s="13" t="s">
        <v>6</v>
      </c>
      <c r="J29" s="13" t="s">
        <v>90</v>
      </c>
      <c r="K29" s="9">
        <v>2656456078228</v>
      </c>
      <c r="L29" s="30">
        <v>350000</v>
      </c>
      <c r="M29" s="5" t="s">
        <v>30</v>
      </c>
      <c r="N29" s="24" t="s">
        <v>30</v>
      </c>
      <c r="O29" s="3"/>
      <c r="P29" s="3"/>
      <c r="Q29" s="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14.5" x14ac:dyDescent="0.35">
      <c r="A30" s="13" t="s">
        <v>99</v>
      </c>
      <c r="B30" s="3" t="s">
        <v>38</v>
      </c>
      <c r="C30" s="4">
        <v>9210196018085</v>
      </c>
      <c r="D30" s="4" t="s">
        <v>175</v>
      </c>
      <c r="E30" s="4" t="s">
        <v>176</v>
      </c>
      <c r="F30" s="143" t="s">
        <v>194</v>
      </c>
      <c r="G30" s="5" t="s">
        <v>27</v>
      </c>
      <c r="H30" s="6" t="s">
        <v>3</v>
      </c>
      <c r="I30" s="38" t="s">
        <v>6</v>
      </c>
      <c r="J30" s="13" t="s">
        <v>90</v>
      </c>
      <c r="K30" s="9">
        <v>4959176545006</v>
      </c>
      <c r="L30" s="10">
        <v>80221</v>
      </c>
      <c r="M30" s="15" t="s">
        <v>30</v>
      </c>
      <c r="N30" s="11" t="s">
        <v>30</v>
      </c>
      <c r="O30" s="3"/>
      <c r="P30" s="3"/>
      <c r="Q30" s="3"/>
      <c r="R30" s="16"/>
      <c r="S30" s="13"/>
      <c r="T30" s="3"/>
      <c r="U30" s="3"/>
      <c r="V30" s="20"/>
      <c r="W30" s="21"/>
      <c r="X30" s="13"/>
      <c r="Y30" s="13"/>
      <c r="Z30" s="3"/>
      <c r="AA30" s="22"/>
      <c r="AB30" s="21"/>
      <c r="AC30" s="13"/>
      <c r="AD30" s="28"/>
      <c r="AE30" s="21"/>
      <c r="AF30" s="13"/>
      <c r="AG30" s="13"/>
      <c r="AH30" s="13"/>
      <c r="AI30" s="13"/>
    </row>
    <row r="31" spans="1:35" ht="14.5" x14ac:dyDescent="0.35">
      <c r="A31" s="13" t="s">
        <v>98</v>
      </c>
      <c r="B31" s="3" t="s">
        <v>44</v>
      </c>
      <c r="C31" s="4">
        <v>8112269622085</v>
      </c>
      <c r="D31" s="4" t="s">
        <v>129</v>
      </c>
      <c r="E31" s="142" t="s">
        <v>130</v>
      </c>
      <c r="F31" s="143" t="s">
        <v>157</v>
      </c>
      <c r="G31" s="5" t="s">
        <v>27</v>
      </c>
      <c r="H31" s="6" t="s">
        <v>3</v>
      </c>
      <c r="I31" s="7" t="s">
        <v>45</v>
      </c>
      <c r="J31" s="8" t="s">
        <v>46</v>
      </c>
      <c r="K31" s="9">
        <v>334058779168</v>
      </c>
      <c r="L31" s="10">
        <v>44000</v>
      </c>
      <c r="M31" s="30" t="s">
        <v>30</v>
      </c>
      <c r="N31" s="11" t="s">
        <v>30</v>
      </c>
      <c r="O31" s="3"/>
      <c r="P31" s="3"/>
      <c r="Q31" s="3"/>
      <c r="R31" s="16"/>
      <c r="S31" s="13"/>
      <c r="T31" s="3"/>
      <c r="U31" s="3"/>
      <c r="V31" s="20"/>
      <c r="W31" s="21"/>
      <c r="X31" s="13"/>
      <c r="Y31" s="13"/>
      <c r="Z31" s="3"/>
      <c r="AA31" s="22"/>
      <c r="AB31" s="21"/>
      <c r="AC31" s="13"/>
      <c r="AD31" s="22"/>
      <c r="AE31" s="21"/>
      <c r="AF31" s="13"/>
      <c r="AG31" s="13"/>
      <c r="AH31" s="13"/>
      <c r="AI31" s="13"/>
    </row>
    <row r="32" spans="1:35" ht="14.5" x14ac:dyDescent="0.35">
      <c r="A32" s="13" t="s">
        <v>98</v>
      </c>
      <c r="B32" s="7" t="s">
        <v>51</v>
      </c>
      <c r="C32" s="132">
        <v>9210257490082</v>
      </c>
      <c r="D32" s="4" t="s">
        <v>160</v>
      </c>
      <c r="E32" s="4" t="s">
        <v>142</v>
      </c>
      <c r="F32" s="143" t="s">
        <v>188</v>
      </c>
      <c r="G32" s="133" t="s">
        <v>27</v>
      </c>
      <c r="H32" s="6" t="s">
        <v>28</v>
      </c>
      <c r="I32" s="7" t="s">
        <v>45</v>
      </c>
      <c r="J32" s="8" t="s">
        <v>46</v>
      </c>
      <c r="K32" s="9">
        <v>583007601046</v>
      </c>
      <c r="L32" s="10">
        <v>23000</v>
      </c>
      <c r="M32" s="15" t="s">
        <v>30</v>
      </c>
      <c r="N32" s="11" t="s">
        <v>30</v>
      </c>
      <c r="O32" s="3"/>
      <c r="P32" s="3"/>
      <c r="Q32" s="3"/>
      <c r="R32" s="16"/>
      <c r="S32" s="13"/>
      <c r="T32" s="17"/>
      <c r="U32" s="17"/>
      <c r="V32" s="32"/>
      <c r="W32" s="27"/>
      <c r="X32" s="13"/>
      <c r="Y32" s="13"/>
      <c r="Z32" s="29"/>
      <c r="AA32" s="29"/>
      <c r="AB32" s="29"/>
      <c r="AC32" s="13"/>
      <c r="AD32" s="26"/>
      <c r="AE32" s="27"/>
      <c r="AF32" s="13"/>
      <c r="AG32" s="13"/>
      <c r="AH32" s="13"/>
      <c r="AI32" s="13"/>
    </row>
    <row r="33" spans="1:35" ht="14.5" x14ac:dyDescent="0.35">
      <c r="A33" s="13" t="s">
        <v>98</v>
      </c>
      <c r="B33" s="3" t="s">
        <v>73</v>
      </c>
      <c r="C33" s="132">
        <v>8319054804707</v>
      </c>
      <c r="D33" s="4" t="s">
        <v>177</v>
      </c>
      <c r="E33" s="4" t="s">
        <v>132</v>
      </c>
      <c r="F33" s="146" t="s">
        <v>200</v>
      </c>
      <c r="G33" s="140" t="s">
        <v>27</v>
      </c>
      <c r="H33" s="6" t="s">
        <v>3</v>
      </c>
      <c r="I33" s="7" t="s">
        <v>45</v>
      </c>
      <c r="J33" s="8" t="s">
        <v>46</v>
      </c>
      <c r="K33" s="34">
        <v>9796740070958</v>
      </c>
      <c r="L33" s="35" t="s">
        <v>74</v>
      </c>
      <c r="M33" s="5" t="s">
        <v>30</v>
      </c>
      <c r="N33" s="24" t="s">
        <v>30</v>
      </c>
      <c r="O33" s="3"/>
      <c r="P33" s="3"/>
      <c r="Q33" s="3"/>
      <c r="R33" s="36"/>
      <c r="S33" s="13"/>
      <c r="T33" s="3"/>
      <c r="U33" s="3"/>
      <c r="V33" s="22"/>
      <c r="W33" s="21"/>
      <c r="X33" s="13"/>
      <c r="Y33" s="13"/>
      <c r="Z33" s="3"/>
      <c r="AA33" s="22"/>
      <c r="AB33" s="21"/>
      <c r="AC33" s="13"/>
      <c r="AD33" s="13"/>
      <c r="AE33" s="13"/>
      <c r="AF33" s="13"/>
      <c r="AG33" s="13"/>
      <c r="AH33" s="13"/>
      <c r="AI33" s="13"/>
    </row>
    <row r="34" spans="1:35" ht="14.5" x14ac:dyDescent="0.35">
      <c r="A34" s="13" t="s">
        <v>98</v>
      </c>
      <c r="B34" s="3" t="s">
        <v>40</v>
      </c>
      <c r="C34" s="132">
        <v>6012170438088</v>
      </c>
      <c r="D34" s="147" t="s">
        <v>148</v>
      </c>
      <c r="E34" s="142" t="s">
        <v>130</v>
      </c>
      <c r="F34" s="146" t="s">
        <v>205</v>
      </c>
      <c r="G34" s="133" t="s">
        <v>27</v>
      </c>
      <c r="H34" s="6" t="s">
        <v>28</v>
      </c>
      <c r="I34" s="38" t="s">
        <v>4</v>
      </c>
      <c r="J34" s="8" t="s">
        <v>37</v>
      </c>
      <c r="K34" s="9">
        <v>5918576489749</v>
      </c>
      <c r="L34" s="10">
        <v>78000</v>
      </c>
      <c r="M34" s="5" t="s">
        <v>30</v>
      </c>
      <c r="N34" s="11" t="s">
        <v>30</v>
      </c>
      <c r="O34" s="3"/>
      <c r="P34" s="3"/>
      <c r="Q34" s="3"/>
      <c r="R34" s="16"/>
      <c r="S34" s="13"/>
      <c r="T34" s="3"/>
      <c r="U34" s="3"/>
      <c r="V34" s="20"/>
      <c r="W34" s="21"/>
      <c r="X34" s="13"/>
      <c r="Y34" s="13"/>
      <c r="Z34" s="25"/>
      <c r="AA34" s="26"/>
      <c r="AB34" s="27"/>
      <c r="AC34" s="13"/>
      <c r="AD34" s="28"/>
      <c r="AE34" s="21"/>
      <c r="AF34" s="13"/>
      <c r="AG34" s="13"/>
      <c r="AH34" s="13"/>
      <c r="AI34" s="13"/>
    </row>
    <row r="35" spans="1:35" ht="14.5" x14ac:dyDescent="0.35">
      <c r="A35" s="13" t="s">
        <v>98</v>
      </c>
      <c r="B35" s="3" t="s">
        <v>40</v>
      </c>
      <c r="C35" s="132">
        <v>6012170438088</v>
      </c>
      <c r="D35" s="147" t="s">
        <v>148</v>
      </c>
      <c r="E35" s="142" t="s">
        <v>130</v>
      </c>
      <c r="F35" s="146" t="s">
        <v>136</v>
      </c>
      <c r="G35" s="133" t="s">
        <v>27</v>
      </c>
      <c r="H35" s="6" t="s">
        <v>3</v>
      </c>
      <c r="I35" s="38" t="s">
        <v>4</v>
      </c>
      <c r="J35" s="8" t="s">
        <v>37</v>
      </c>
      <c r="K35" s="9">
        <v>740125812934</v>
      </c>
      <c r="L35" s="10">
        <v>34000</v>
      </c>
      <c r="M35" s="5" t="s">
        <v>30</v>
      </c>
      <c r="N35" s="11" t="s">
        <v>30</v>
      </c>
      <c r="O35" s="3"/>
      <c r="P35" s="3"/>
      <c r="Q35" s="3"/>
      <c r="R35" s="35"/>
      <c r="S35" s="13"/>
      <c r="T35" s="13"/>
      <c r="U35" s="13"/>
      <c r="V35" s="13"/>
      <c r="W35" s="13"/>
      <c r="X35" s="13"/>
      <c r="Y35" s="13"/>
      <c r="Z35" s="3"/>
      <c r="AA35" s="22"/>
      <c r="AB35" s="21"/>
      <c r="AC35" s="13"/>
      <c r="AD35" s="18"/>
      <c r="AE35" s="18"/>
      <c r="AF35" s="13"/>
      <c r="AG35" s="13"/>
      <c r="AH35" s="13"/>
      <c r="AI35" s="13"/>
    </row>
    <row r="36" spans="1:35" ht="14.5" x14ac:dyDescent="0.35">
      <c r="A36" s="13" t="s">
        <v>98</v>
      </c>
      <c r="B36" s="3" t="s">
        <v>38</v>
      </c>
      <c r="C36" s="132">
        <v>921019601808</v>
      </c>
      <c r="D36" s="4" t="s">
        <v>175</v>
      </c>
      <c r="E36" s="4" t="s">
        <v>176</v>
      </c>
      <c r="F36" s="143" t="s">
        <v>194</v>
      </c>
      <c r="G36" s="133" t="s">
        <v>30</v>
      </c>
      <c r="H36" s="6" t="s">
        <v>3</v>
      </c>
      <c r="I36" s="38" t="s">
        <v>4</v>
      </c>
      <c r="J36" s="8" t="s">
        <v>37</v>
      </c>
      <c r="K36" s="9">
        <v>811064378761</v>
      </c>
      <c r="L36" s="10">
        <v>14000</v>
      </c>
      <c r="M36" s="15" t="s">
        <v>30</v>
      </c>
      <c r="N36" s="11" t="s">
        <v>30</v>
      </c>
      <c r="O36" s="3"/>
      <c r="P36" s="3"/>
      <c r="Q36" s="3"/>
      <c r="R36" s="16"/>
      <c r="S36" s="13"/>
      <c r="T36" s="17"/>
      <c r="U36" s="17"/>
      <c r="V36" s="18"/>
      <c r="W36" s="18"/>
      <c r="X36" s="13"/>
      <c r="Y36" s="13"/>
      <c r="Z36" s="3"/>
      <c r="AA36" s="22"/>
      <c r="AB36" s="21"/>
      <c r="AC36" s="13"/>
      <c r="AD36" s="22"/>
      <c r="AE36" s="21"/>
      <c r="AF36" s="13"/>
      <c r="AG36" s="13"/>
      <c r="AH36" s="13"/>
      <c r="AI36" s="13"/>
    </row>
    <row r="37" spans="1:35" ht="14.5" x14ac:dyDescent="0.35">
      <c r="A37" s="13" t="s">
        <v>98</v>
      </c>
      <c r="B37" s="3" t="s">
        <v>39</v>
      </c>
      <c r="C37" s="132">
        <v>7105293826087</v>
      </c>
      <c r="D37" s="147" t="s">
        <v>134</v>
      </c>
      <c r="E37" s="4" t="s">
        <v>149</v>
      </c>
      <c r="F37" s="146" t="s">
        <v>135</v>
      </c>
      <c r="G37" s="133" t="s">
        <v>27</v>
      </c>
      <c r="H37" s="6" t="s">
        <v>3</v>
      </c>
      <c r="I37" s="7" t="s">
        <v>4</v>
      </c>
      <c r="J37" s="8" t="s">
        <v>37</v>
      </c>
      <c r="K37" s="9">
        <v>276433466145</v>
      </c>
      <c r="L37" s="10">
        <v>200000</v>
      </c>
      <c r="M37" s="5" t="s">
        <v>30</v>
      </c>
      <c r="N37" s="11" t="s">
        <v>30</v>
      </c>
      <c r="O37" s="3"/>
      <c r="P37" s="3"/>
      <c r="Q37" s="3"/>
      <c r="R37" s="16"/>
      <c r="S37" s="13"/>
      <c r="T37" s="3"/>
      <c r="U37" s="3"/>
      <c r="V37" s="20"/>
      <c r="W37" s="21"/>
      <c r="X37" s="13"/>
      <c r="Y37" s="13"/>
      <c r="Z37" s="25"/>
      <c r="AA37" s="26"/>
      <c r="AB37" s="27"/>
      <c r="AC37" s="13"/>
      <c r="AD37" s="28"/>
      <c r="AE37" s="21"/>
      <c r="AF37" s="13"/>
      <c r="AG37" s="13"/>
      <c r="AH37" s="13"/>
      <c r="AI37" s="13"/>
    </row>
    <row r="38" spans="1:35" ht="14.5" x14ac:dyDescent="0.35">
      <c r="A38" s="13" t="s">
        <v>98</v>
      </c>
      <c r="B38" s="3" t="s">
        <v>42</v>
      </c>
      <c r="C38" s="132">
        <v>6110318338085</v>
      </c>
      <c r="D38" s="4" t="s">
        <v>152</v>
      </c>
      <c r="E38" s="4" t="s">
        <v>153</v>
      </c>
      <c r="F38" s="143" t="s">
        <v>185</v>
      </c>
      <c r="G38" s="133" t="s">
        <v>27</v>
      </c>
      <c r="H38" s="6" t="s">
        <v>28</v>
      </c>
      <c r="I38" s="38" t="s">
        <v>4</v>
      </c>
      <c r="J38" s="8" t="s">
        <v>37</v>
      </c>
      <c r="K38" s="9">
        <v>28223555709</v>
      </c>
      <c r="L38" s="10">
        <v>4233</v>
      </c>
      <c r="M38" s="30" t="s">
        <v>30</v>
      </c>
      <c r="N38" s="11" t="s">
        <v>30</v>
      </c>
      <c r="O38" s="3"/>
      <c r="P38" s="3"/>
      <c r="Q38" s="3"/>
      <c r="R38" s="16"/>
      <c r="S38" s="13"/>
      <c r="T38" s="3"/>
      <c r="U38" s="3"/>
      <c r="V38" s="20"/>
      <c r="W38" s="21"/>
      <c r="X38" s="13"/>
      <c r="Y38" s="13"/>
      <c r="Z38" s="13"/>
      <c r="AA38" s="13"/>
      <c r="AB38" s="13"/>
      <c r="AC38" s="13"/>
      <c r="AD38" s="22"/>
      <c r="AE38" s="21"/>
      <c r="AF38" s="13"/>
      <c r="AG38" s="13"/>
      <c r="AH38" s="13"/>
      <c r="AI38" s="13"/>
    </row>
    <row r="39" spans="1:35" ht="14.5" x14ac:dyDescent="0.35">
      <c r="A39" s="13" t="s">
        <v>98</v>
      </c>
      <c r="B39" s="3" t="s">
        <v>49</v>
      </c>
      <c r="C39" s="132">
        <v>9303156876087</v>
      </c>
      <c r="D39" s="4" t="s">
        <v>159</v>
      </c>
      <c r="E39" s="142" t="s">
        <v>141</v>
      </c>
      <c r="F39" s="143" t="s">
        <v>187</v>
      </c>
      <c r="G39" s="133" t="s">
        <v>27</v>
      </c>
      <c r="H39" s="6" t="s">
        <v>28</v>
      </c>
      <c r="I39" s="38" t="s">
        <v>4</v>
      </c>
      <c r="J39" s="8" t="s">
        <v>37</v>
      </c>
      <c r="K39" s="9">
        <v>847748373504</v>
      </c>
      <c r="L39" s="10">
        <v>62000</v>
      </c>
      <c r="M39" s="15" t="s">
        <v>30</v>
      </c>
      <c r="N39" s="11" t="s">
        <v>30</v>
      </c>
      <c r="O39" s="3"/>
      <c r="P39" s="3"/>
      <c r="Q39" s="3"/>
      <c r="R39" s="23"/>
      <c r="S39" s="13"/>
      <c r="T39" s="3"/>
      <c r="U39" s="3"/>
      <c r="V39" s="22"/>
      <c r="W39" s="21"/>
      <c r="X39" s="13"/>
      <c r="Y39" s="13"/>
      <c r="Z39" s="17"/>
      <c r="AA39" s="18"/>
      <c r="AB39" s="18"/>
      <c r="AC39" s="13"/>
      <c r="AD39" s="28"/>
      <c r="AE39" s="21"/>
      <c r="AF39" s="13"/>
      <c r="AG39" s="13"/>
      <c r="AH39" s="13"/>
      <c r="AI39" s="13"/>
    </row>
    <row r="40" spans="1:35" ht="14.5" x14ac:dyDescent="0.35">
      <c r="A40" s="13" t="s">
        <v>98</v>
      </c>
      <c r="B40" s="3" t="s">
        <v>75</v>
      </c>
      <c r="C40" s="132">
        <v>8319054804707</v>
      </c>
      <c r="D40" s="4" t="s">
        <v>178</v>
      </c>
      <c r="E40" s="4" t="s">
        <v>132</v>
      </c>
      <c r="F40" s="146" t="s">
        <v>184</v>
      </c>
      <c r="G40" s="133" t="s">
        <v>27</v>
      </c>
      <c r="H40" s="6" t="s">
        <v>3</v>
      </c>
      <c r="I40" s="7" t="s">
        <v>4</v>
      </c>
      <c r="J40" s="8" t="s">
        <v>37</v>
      </c>
      <c r="K40" s="9">
        <v>852919105622</v>
      </c>
      <c r="L40" s="10">
        <v>2000</v>
      </c>
      <c r="M40" s="30" t="s">
        <v>30</v>
      </c>
      <c r="N40" s="11" t="s">
        <v>30</v>
      </c>
      <c r="O40" s="3"/>
      <c r="P40" s="3"/>
      <c r="Q40" s="3"/>
      <c r="R40" s="16"/>
      <c r="S40" s="13"/>
      <c r="T40" s="25"/>
      <c r="U40" s="25"/>
      <c r="V40" s="26"/>
      <c r="W40" s="27"/>
      <c r="X40" s="13"/>
      <c r="Y40" s="13"/>
      <c r="Z40" s="3"/>
      <c r="AA40" s="22"/>
      <c r="AB40" s="21"/>
      <c r="AC40" s="13"/>
      <c r="AD40" s="22"/>
      <c r="AE40" s="21"/>
      <c r="AF40" s="13"/>
      <c r="AG40" s="13"/>
      <c r="AH40" s="13"/>
      <c r="AI40" s="13"/>
    </row>
    <row r="41" spans="1:35" ht="14.5" x14ac:dyDescent="0.35">
      <c r="A41" s="13" t="s">
        <v>98</v>
      </c>
      <c r="B41" s="3" t="s">
        <v>11</v>
      </c>
      <c r="C41" s="132">
        <v>8801534431568</v>
      </c>
      <c r="D41" s="4" t="s">
        <v>152</v>
      </c>
      <c r="E41" s="142" t="s">
        <v>147</v>
      </c>
      <c r="F41" s="146" t="s">
        <v>201</v>
      </c>
      <c r="G41" s="140" t="s">
        <v>27</v>
      </c>
      <c r="H41" s="37" t="s">
        <v>28</v>
      </c>
      <c r="I41" s="7" t="s">
        <v>4</v>
      </c>
      <c r="J41" s="8" t="s">
        <v>37</v>
      </c>
      <c r="K41" s="34">
        <v>2838959597127</v>
      </c>
      <c r="L41" s="35" t="s">
        <v>77</v>
      </c>
      <c r="M41" s="5" t="s">
        <v>30</v>
      </c>
      <c r="N41" s="24" t="s">
        <v>30</v>
      </c>
      <c r="O41" s="3"/>
      <c r="P41" s="3"/>
      <c r="Q41" s="3"/>
      <c r="R41" s="16"/>
      <c r="S41" s="13"/>
      <c r="T41" s="23"/>
      <c r="U41" s="23"/>
      <c r="V41" s="20"/>
      <c r="W41" s="21"/>
      <c r="X41" s="13"/>
      <c r="Y41" s="13"/>
      <c r="Z41" s="3"/>
      <c r="AA41" s="22"/>
      <c r="AB41" s="21"/>
      <c r="AC41" s="13"/>
      <c r="AD41" s="13"/>
      <c r="AE41" s="13"/>
      <c r="AF41" s="13"/>
      <c r="AG41" s="13"/>
      <c r="AH41" s="13"/>
      <c r="AI41" s="13"/>
    </row>
    <row r="42" spans="1:35" ht="14.5" x14ac:dyDescent="0.35">
      <c r="A42" s="13" t="s">
        <v>100</v>
      </c>
      <c r="B42" s="29" t="s">
        <v>13</v>
      </c>
      <c r="C42" s="4">
        <v>7783013743747</v>
      </c>
      <c r="D42" s="4" t="s">
        <v>179</v>
      </c>
      <c r="E42" s="4" t="s">
        <v>146</v>
      </c>
      <c r="F42" s="143" t="s">
        <v>195</v>
      </c>
      <c r="G42" s="5" t="s">
        <v>27</v>
      </c>
      <c r="H42" s="16" t="s">
        <v>14</v>
      </c>
      <c r="I42" s="7" t="s">
        <v>4</v>
      </c>
      <c r="J42" s="8" t="s">
        <v>37</v>
      </c>
      <c r="K42" s="9">
        <v>5151914282603</v>
      </c>
      <c r="L42" s="30">
        <v>74300</v>
      </c>
      <c r="M42" s="5" t="s">
        <v>30</v>
      </c>
      <c r="N42" s="24" t="s">
        <v>30</v>
      </c>
      <c r="O42" s="3"/>
      <c r="P42" s="3"/>
      <c r="Q42" s="3"/>
      <c r="R42" s="13"/>
      <c r="S42" s="13"/>
      <c r="T42" s="3"/>
      <c r="U42" s="3"/>
      <c r="V42" s="22"/>
      <c r="W42" s="21"/>
      <c r="X42" s="13"/>
      <c r="Y42" s="13"/>
      <c r="Z42" s="3"/>
      <c r="AA42" s="39" t="s">
        <v>85</v>
      </c>
      <c r="AB42" s="4">
        <v>8042147704028</v>
      </c>
      <c r="AC42" s="30" t="s">
        <v>27</v>
      </c>
      <c r="AD42" s="13" t="s">
        <v>86</v>
      </c>
      <c r="AE42" s="4">
        <v>9668216110449</v>
      </c>
      <c r="AF42" s="30" t="s">
        <v>27</v>
      </c>
      <c r="AG42" s="13"/>
      <c r="AH42" s="13"/>
      <c r="AI42" s="13"/>
    </row>
    <row r="43" spans="1:35" ht="14.5" x14ac:dyDescent="0.35">
      <c r="A43" s="13" t="s">
        <v>100</v>
      </c>
      <c r="B43" s="40" t="s">
        <v>15</v>
      </c>
      <c r="C43" s="4">
        <v>2649531979818</v>
      </c>
      <c r="D43" s="4" t="s">
        <v>158</v>
      </c>
      <c r="E43" s="4" t="s">
        <v>180</v>
      </c>
      <c r="F43" s="143" t="s">
        <v>192</v>
      </c>
      <c r="G43" s="5" t="s">
        <v>27</v>
      </c>
      <c r="H43" s="16" t="s">
        <v>14</v>
      </c>
      <c r="I43" s="7" t="s">
        <v>4</v>
      </c>
      <c r="J43" s="8" t="s">
        <v>37</v>
      </c>
      <c r="K43" s="9">
        <v>8894777015132</v>
      </c>
      <c r="L43" s="30">
        <v>105000</v>
      </c>
      <c r="M43" s="5" t="s">
        <v>30</v>
      </c>
      <c r="N43" s="24" t="s">
        <v>30</v>
      </c>
      <c r="O43" s="3"/>
      <c r="P43" s="3"/>
      <c r="Q43" s="3"/>
      <c r="R43" s="13"/>
      <c r="S43" s="13"/>
      <c r="T43" s="3"/>
      <c r="U43" s="3"/>
      <c r="V43" s="22"/>
      <c r="W43" s="21"/>
      <c r="X43" s="13"/>
      <c r="Y43" s="13"/>
      <c r="Z43" s="25"/>
      <c r="AA43" s="7" t="s">
        <v>50</v>
      </c>
      <c r="AB43" s="4">
        <v>8401173507189</v>
      </c>
      <c r="AC43" s="30" t="s">
        <v>27</v>
      </c>
      <c r="AD43" s="36" t="s">
        <v>88</v>
      </c>
      <c r="AE43" s="4">
        <v>6005194346089</v>
      </c>
      <c r="AF43" s="30" t="s">
        <v>27</v>
      </c>
      <c r="AG43" s="13"/>
      <c r="AH43" s="13"/>
      <c r="AI43" s="13"/>
    </row>
    <row r="44" spans="1:35" ht="14.5" x14ac:dyDescent="0.35">
      <c r="A44" s="13" t="s">
        <v>98</v>
      </c>
      <c r="B44" s="3" t="s">
        <v>89</v>
      </c>
      <c r="C44" s="4">
        <v>4966398217310</v>
      </c>
      <c r="D44" s="4" t="s">
        <v>173</v>
      </c>
      <c r="E44" s="142" t="s">
        <v>174</v>
      </c>
      <c r="F44" s="143" t="s">
        <v>199</v>
      </c>
      <c r="G44" s="5" t="s">
        <v>27</v>
      </c>
      <c r="H44" s="6" t="s">
        <v>3</v>
      </c>
      <c r="I44" s="7" t="s">
        <v>4</v>
      </c>
      <c r="J44" s="8" t="s">
        <v>37</v>
      </c>
      <c r="K44" s="9">
        <v>5577098686169</v>
      </c>
      <c r="L44" s="30">
        <v>67342</v>
      </c>
      <c r="M44" s="5" t="s">
        <v>30</v>
      </c>
      <c r="N44" s="24" t="s">
        <v>30</v>
      </c>
      <c r="O44" s="3"/>
      <c r="P44" s="3"/>
      <c r="Q44" s="3"/>
      <c r="R44" s="13"/>
      <c r="S44" s="13"/>
      <c r="T44" s="3"/>
      <c r="U44" s="3"/>
      <c r="V44" s="22"/>
      <c r="W44" s="21"/>
      <c r="X44" s="13"/>
      <c r="Y44" s="13"/>
      <c r="Z44" s="25"/>
      <c r="AA44" s="7"/>
      <c r="AB44" s="4"/>
      <c r="AC44" s="30"/>
      <c r="AD44" s="36"/>
      <c r="AE44" s="4"/>
      <c r="AF44" s="30"/>
      <c r="AG44" s="13"/>
      <c r="AH44" s="13"/>
      <c r="AI44" s="13"/>
    </row>
    <row r="45" spans="1:35" ht="14.5" x14ac:dyDescent="0.35">
      <c r="A45" s="13" t="s">
        <v>98</v>
      </c>
      <c r="B45" s="3" t="s">
        <v>42</v>
      </c>
      <c r="C45" s="4">
        <v>6110318338085</v>
      </c>
      <c r="D45" s="4" t="s">
        <v>152</v>
      </c>
      <c r="E45" s="4" t="s">
        <v>153</v>
      </c>
      <c r="F45" s="143" t="s">
        <v>185</v>
      </c>
      <c r="G45" s="5" t="s">
        <v>27</v>
      </c>
      <c r="H45" s="6" t="s">
        <v>28</v>
      </c>
      <c r="I45" s="7" t="s">
        <v>55</v>
      </c>
      <c r="J45" s="8" t="s">
        <v>37</v>
      </c>
      <c r="K45" s="9">
        <v>594920362724</v>
      </c>
      <c r="L45" s="10">
        <v>33000</v>
      </c>
      <c r="M45" s="15" t="s">
        <v>30</v>
      </c>
      <c r="N45" s="11" t="s">
        <v>30</v>
      </c>
      <c r="O45" s="3"/>
      <c r="P45" s="3"/>
      <c r="Q45" s="3"/>
      <c r="R45" s="16"/>
      <c r="S45" s="13"/>
      <c r="T45" s="13"/>
      <c r="U45" s="13"/>
      <c r="V45" s="13"/>
      <c r="W45" s="13"/>
      <c r="X45" s="13"/>
      <c r="Y45" s="13"/>
      <c r="Z45" s="3"/>
      <c r="AA45" s="22"/>
      <c r="AB45" s="21"/>
      <c r="AC45" s="13"/>
      <c r="AD45" s="26"/>
      <c r="AE45" s="27"/>
      <c r="AF45" s="13"/>
      <c r="AG45" s="13"/>
      <c r="AH45" s="13"/>
      <c r="AI45" s="13"/>
    </row>
    <row r="46" spans="1:35" ht="14.5" x14ac:dyDescent="0.35">
      <c r="A46" s="13" t="s">
        <v>98</v>
      </c>
      <c r="B46" s="3" t="s">
        <v>75</v>
      </c>
      <c r="C46" s="4">
        <v>8319054804707</v>
      </c>
      <c r="D46" s="4" t="s">
        <v>178</v>
      </c>
      <c r="E46" s="4" t="s">
        <v>132</v>
      </c>
      <c r="F46" s="143" t="s">
        <v>184</v>
      </c>
      <c r="G46" s="5" t="s">
        <v>27</v>
      </c>
      <c r="H46" s="6" t="s">
        <v>3</v>
      </c>
      <c r="I46" s="7" t="s">
        <v>55</v>
      </c>
      <c r="J46" s="8" t="s">
        <v>37</v>
      </c>
      <c r="K46" s="9">
        <v>5165484225626</v>
      </c>
      <c r="L46" s="35">
        <v>45000</v>
      </c>
      <c r="M46" s="44" t="s">
        <v>30</v>
      </c>
      <c r="N46" s="11" t="s">
        <v>30</v>
      </c>
      <c r="O46" s="3"/>
      <c r="P46" s="3"/>
      <c r="Q46" s="3"/>
      <c r="R46" s="13"/>
      <c r="S46" s="13"/>
      <c r="T46" s="7"/>
      <c r="U46" s="7"/>
      <c r="V46" s="15"/>
      <c r="W46" s="15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ht="14.5" x14ac:dyDescent="0.35">
      <c r="A47" s="13" t="s">
        <v>99</v>
      </c>
      <c r="B47" s="3" t="s">
        <v>50</v>
      </c>
      <c r="C47" s="4">
        <v>8401173507189</v>
      </c>
      <c r="D47" s="4" t="s">
        <v>164</v>
      </c>
      <c r="E47" s="142" t="s">
        <v>165</v>
      </c>
      <c r="F47" s="143" t="s">
        <v>193</v>
      </c>
      <c r="G47" s="5" t="s">
        <v>27</v>
      </c>
      <c r="H47" s="6" t="s">
        <v>3</v>
      </c>
      <c r="I47" s="7" t="s">
        <v>56</v>
      </c>
      <c r="J47" s="8" t="s">
        <v>91</v>
      </c>
      <c r="K47" s="9">
        <v>279409388049</v>
      </c>
      <c r="L47" s="10">
        <v>32444</v>
      </c>
      <c r="M47" s="5" t="s">
        <v>30</v>
      </c>
      <c r="N47" s="11" t="s">
        <v>30</v>
      </c>
      <c r="O47" s="3"/>
      <c r="P47" s="3"/>
      <c r="Q47" s="3"/>
      <c r="R47" s="16"/>
      <c r="S47" s="13"/>
      <c r="T47" s="17"/>
      <c r="U47" s="17"/>
      <c r="V47" s="169"/>
      <c r="W47" s="18"/>
      <c r="X47" s="13"/>
      <c r="Y47" s="13"/>
      <c r="Z47" s="25"/>
      <c r="AA47" s="26"/>
      <c r="AB47" s="27"/>
      <c r="AC47" s="13"/>
      <c r="AD47" s="13"/>
      <c r="AE47" s="13"/>
      <c r="AF47" s="13"/>
      <c r="AG47" s="13"/>
      <c r="AH47" s="13"/>
      <c r="AI47" s="13"/>
    </row>
    <row r="48" spans="1:35" ht="14.5" x14ac:dyDescent="0.35">
      <c r="A48" s="13" t="s">
        <v>101</v>
      </c>
      <c r="B48" s="40" t="s">
        <v>53</v>
      </c>
      <c r="C48" s="4">
        <v>4810258279080</v>
      </c>
      <c r="D48" s="4" t="s">
        <v>162</v>
      </c>
      <c r="E48" s="4" t="s">
        <v>145</v>
      </c>
      <c r="F48" s="143" t="s">
        <v>190</v>
      </c>
      <c r="G48" s="33" t="s">
        <v>27</v>
      </c>
      <c r="H48" s="37" t="s">
        <v>54</v>
      </c>
      <c r="I48" s="37" t="s">
        <v>17</v>
      </c>
      <c r="J48" s="8" t="s">
        <v>29</v>
      </c>
      <c r="K48" s="9">
        <v>310045182519</v>
      </c>
      <c r="L48" s="45">
        <v>130000</v>
      </c>
      <c r="M48" s="33" t="s">
        <v>30</v>
      </c>
      <c r="N48" s="11" t="s">
        <v>30</v>
      </c>
      <c r="O48" s="13" t="s">
        <v>75</v>
      </c>
      <c r="P48" s="46">
        <v>5762313710958</v>
      </c>
      <c r="Q48" s="41" t="s">
        <v>27</v>
      </c>
      <c r="R48" s="13">
        <v>60000</v>
      </c>
      <c r="S48" s="13" t="s">
        <v>76</v>
      </c>
      <c r="T48" s="4">
        <v>8432698312031</v>
      </c>
      <c r="U48" s="9" t="s">
        <v>27</v>
      </c>
      <c r="V48" s="13">
        <v>70000</v>
      </c>
      <c r="W48" s="30" t="s">
        <v>79</v>
      </c>
      <c r="X48" s="30" t="s">
        <v>79</v>
      </c>
      <c r="Y48" s="9" t="s">
        <v>79</v>
      </c>
      <c r="Z48" s="41" t="s">
        <v>79</v>
      </c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ht="14.5" x14ac:dyDescent="0.35">
      <c r="A49" s="13" t="s">
        <v>101</v>
      </c>
      <c r="B49" s="40" t="s">
        <v>52</v>
      </c>
      <c r="C49" s="4">
        <v>5806175536080</v>
      </c>
      <c r="D49" s="4" t="s">
        <v>161</v>
      </c>
      <c r="E49" s="4" t="s">
        <v>144</v>
      </c>
      <c r="F49" s="143" t="s">
        <v>202</v>
      </c>
      <c r="G49" s="33" t="s">
        <v>27</v>
      </c>
      <c r="H49" s="37" t="s">
        <v>28</v>
      </c>
      <c r="I49" s="37" t="s">
        <v>16</v>
      </c>
      <c r="J49" s="8" t="s">
        <v>29</v>
      </c>
      <c r="K49" s="9">
        <v>430311569609</v>
      </c>
      <c r="L49" s="45">
        <v>99100</v>
      </c>
      <c r="M49" s="44" t="s">
        <v>30</v>
      </c>
      <c r="N49" s="11" t="s">
        <v>30</v>
      </c>
      <c r="O49" s="29" t="s">
        <v>71</v>
      </c>
      <c r="P49" s="46">
        <v>7758238421533</v>
      </c>
      <c r="Q49" s="41" t="s">
        <v>30</v>
      </c>
      <c r="R49" s="13">
        <v>33000</v>
      </c>
      <c r="S49" s="13" t="s">
        <v>53</v>
      </c>
      <c r="T49" s="4">
        <v>4810258279080</v>
      </c>
      <c r="U49" s="9" t="s">
        <v>27</v>
      </c>
      <c r="V49" s="13">
        <v>33000</v>
      </c>
      <c r="W49" s="13" t="s">
        <v>72</v>
      </c>
      <c r="X49" s="46">
        <v>4810258279765</v>
      </c>
      <c r="Y49" s="9" t="s">
        <v>27</v>
      </c>
      <c r="Z49" s="30">
        <v>33100</v>
      </c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ht="14.5" x14ac:dyDescent="0.35">
      <c r="A50" s="13" t="s">
        <v>101</v>
      </c>
      <c r="B50" s="3" t="s">
        <v>9</v>
      </c>
      <c r="C50" s="4">
        <v>6091843304669</v>
      </c>
      <c r="D50" s="4" t="s">
        <v>152</v>
      </c>
      <c r="E50" s="142" t="s">
        <v>139</v>
      </c>
      <c r="F50" s="143" t="s">
        <v>154</v>
      </c>
      <c r="G50" s="5" t="s">
        <v>27</v>
      </c>
      <c r="H50" s="37" t="s">
        <v>28</v>
      </c>
      <c r="I50" s="37" t="s">
        <v>16</v>
      </c>
      <c r="J50" s="8" t="s">
        <v>29</v>
      </c>
      <c r="K50" s="9">
        <v>2156689657668</v>
      </c>
      <c r="L50" s="45">
        <v>23400</v>
      </c>
      <c r="M50" s="44" t="s">
        <v>30</v>
      </c>
      <c r="N50" s="15" t="s">
        <v>30</v>
      </c>
      <c r="O50" s="30" t="s">
        <v>79</v>
      </c>
      <c r="P50" s="30" t="s">
        <v>79</v>
      </c>
      <c r="Q50" s="9" t="s">
        <v>79</v>
      </c>
      <c r="R50" s="41" t="s">
        <v>79</v>
      </c>
      <c r="S50" s="30" t="s">
        <v>79</v>
      </c>
      <c r="T50" s="30" t="s">
        <v>79</v>
      </c>
      <c r="U50" s="9" t="s">
        <v>79</v>
      </c>
      <c r="V50" s="41" t="s">
        <v>79</v>
      </c>
      <c r="W50" s="30" t="s">
        <v>79</v>
      </c>
      <c r="X50" s="30" t="s">
        <v>79</v>
      </c>
      <c r="Y50" s="9" t="s">
        <v>79</v>
      </c>
      <c r="Z50" s="41" t="s">
        <v>79</v>
      </c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ht="14.5" x14ac:dyDescent="0.35">
      <c r="A51" s="13" t="s">
        <v>101</v>
      </c>
      <c r="B51" s="3" t="s">
        <v>9</v>
      </c>
      <c r="C51" s="4">
        <v>6091843304669</v>
      </c>
      <c r="D51" s="4" t="s">
        <v>152</v>
      </c>
      <c r="E51" s="142" t="s">
        <v>139</v>
      </c>
      <c r="F51" s="143" t="s">
        <v>154</v>
      </c>
      <c r="G51" s="5" t="s">
        <v>27</v>
      </c>
      <c r="H51" s="37" t="s">
        <v>28</v>
      </c>
      <c r="I51" s="37" t="s">
        <v>16</v>
      </c>
      <c r="J51" s="8" t="s">
        <v>29</v>
      </c>
      <c r="K51" s="9">
        <v>6778102622180</v>
      </c>
      <c r="L51" s="35">
        <v>46789</v>
      </c>
      <c r="M51" s="44" t="s">
        <v>30</v>
      </c>
      <c r="N51" s="15" t="s">
        <v>30</v>
      </c>
      <c r="O51" s="30" t="s">
        <v>79</v>
      </c>
      <c r="P51" s="30" t="s">
        <v>79</v>
      </c>
      <c r="Q51" s="9" t="s">
        <v>79</v>
      </c>
      <c r="R51" s="41" t="s">
        <v>79</v>
      </c>
      <c r="S51" s="30" t="s">
        <v>79</v>
      </c>
      <c r="T51" s="30" t="s">
        <v>79</v>
      </c>
      <c r="U51" s="9" t="s">
        <v>79</v>
      </c>
      <c r="V51" s="41" t="s">
        <v>79</v>
      </c>
      <c r="W51" s="30" t="s">
        <v>79</v>
      </c>
      <c r="X51" s="30" t="s">
        <v>79</v>
      </c>
      <c r="Y51" s="9" t="s">
        <v>79</v>
      </c>
      <c r="Z51" s="46" t="s">
        <v>79</v>
      </c>
      <c r="AA51" s="20"/>
      <c r="AB51" s="21"/>
      <c r="AC51" s="13"/>
      <c r="AD51" s="13"/>
      <c r="AE51" s="13"/>
      <c r="AF51" s="13"/>
      <c r="AG51" s="13"/>
      <c r="AH51" s="13"/>
      <c r="AI51" s="13"/>
    </row>
    <row r="52" spans="1:35" ht="14.5" x14ac:dyDescent="0.35">
      <c r="A52" s="13" t="s">
        <v>99</v>
      </c>
      <c r="B52" s="3" t="s">
        <v>75</v>
      </c>
      <c r="C52" s="4">
        <v>8319054804707</v>
      </c>
      <c r="D52" s="4" t="s">
        <v>178</v>
      </c>
      <c r="E52" s="4" t="s">
        <v>132</v>
      </c>
      <c r="F52" s="143" t="s">
        <v>184</v>
      </c>
      <c r="G52" s="5" t="s">
        <v>27</v>
      </c>
      <c r="H52" s="6" t="s">
        <v>3</v>
      </c>
      <c r="I52" s="13" t="s">
        <v>7</v>
      </c>
      <c r="J52" s="13" t="s">
        <v>90</v>
      </c>
      <c r="K52" s="9">
        <v>2803922965336</v>
      </c>
      <c r="L52" s="30">
        <v>45000</v>
      </c>
      <c r="M52" s="5" t="s">
        <v>30</v>
      </c>
      <c r="N52" s="24" t="s">
        <v>30</v>
      </c>
      <c r="O52" s="3"/>
      <c r="P52" s="3"/>
      <c r="Q52" s="3"/>
      <c r="R52" s="13"/>
      <c r="S52" s="13"/>
      <c r="T52" s="17"/>
      <c r="U52" s="17"/>
      <c r="V52" s="18"/>
      <c r="W52" s="18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ht="14.5" x14ac:dyDescent="0.35">
      <c r="A53" s="13"/>
      <c r="B53" s="3" t="s">
        <v>206</v>
      </c>
      <c r="C53" s="4">
        <v>8496357854025</v>
      </c>
      <c r="D53" s="4" t="s">
        <v>208</v>
      </c>
      <c r="E53" s="4" t="s">
        <v>209</v>
      </c>
      <c r="F53" s="143" t="s">
        <v>210</v>
      </c>
      <c r="G53" s="5" t="s">
        <v>27</v>
      </c>
      <c r="H53" s="6" t="s">
        <v>3</v>
      </c>
      <c r="I53" s="13" t="s">
        <v>207</v>
      </c>
      <c r="J53" s="13" t="s">
        <v>5</v>
      </c>
      <c r="K53" s="9">
        <v>4003443841340</v>
      </c>
      <c r="L53" s="30">
        <v>900</v>
      </c>
      <c r="M53" s="5" t="s">
        <v>30</v>
      </c>
      <c r="N53" s="24" t="s">
        <v>30</v>
      </c>
      <c r="O53" s="3"/>
      <c r="P53" s="3"/>
      <c r="Q53" s="3"/>
      <c r="R53" s="13"/>
      <c r="S53" s="13"/>
      <c r="T53" s="17"/>
      <c r="U53" s="17"/>
      <c r="V53" s="18"/>
      <c r="W53" s="18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ht="14.5" x14ac:dyDescent="0.35">
      <c r="A54" s="13" t="s">
        <v>101</v>
      </c>
      <c r="B54" s="3" t="s">
        <v>109</v>
      </c>
      <c r="C54" s="4">
        <v>7699937262245</v>
      </c>
      <c r="D54" s="4" t="s">
        <v>181</v>
      </c>
      <c r="E54" s="142" t="s">
        <v>182</v>
      </c>
      <c r="F54" s="143" t="s">
        <v>183</v>
      </c>
      <c r="G54" s="5" t="s">
        <v>27</v>
      </c>
      <c r="H54" s="37" t="s">
        <v>54</v>
      </c>
      <c r="I54" s="37" t="s">
        <v>16</v>
      </c>
      <c r="J54" s="8" t="s">
        <v>29</v>
      </c>
      <c r="K54" s="9">
        <v>9788600888019</v>
      </c>
      <c r="L54" s="35">
        <v>83564</v>
      </c>
      <c r="M54" s="44" t="s">
        <v>30</v>
      </c>
      <c r="N54" s="15" t="s">
        <v>30</v>
      </c>
      <c r="O54" s="30" t="s">
        <v>110</v>
      </c>
      <c r="P54" s="46">
        <v>9857984758979</v>
      </c>
      <c r="Q54" s="9" t="s">
        <v>27</v>
      </c>
      <c r="R54" s="41">
        <v>42320</v>
      </c>
      <c r="S54" s="30" t="s">
        <v>79</v>
      </c>
      <c r="T54" s="30" t="s">
        <v>79</v>
      </c>
      <c r="U54" s="9" t="s">
        <v>79</v>
      </c>
      <c r="V54" s="41" t="s">
        <v>79</v>
      </c>
      <c r="W54" s="30" t="s">
        <v>79</v>
      </c>
      <c r="X54" s="30" t="s">
        <v>79</v>
      </c>
      <c r="Y54" s="9" t="s">
        <v>79</v>
      </c>
      <c r="Z54" s="46" t="s">
        <v>79</v>
      </c>
      <c r="AA54" s="20"/>
      <c r="AB54" s="21"/>
      <c r="AC54" s="13"/>
      <c r="AD54" s="13"/>
      <c r="AE54" s="13"/>
      <c r="AF54" s="13"/>
      <c r="AG54" s="13"/>
      <c r="AH54" s="13"/>
      <c r="AI54" s="13"/>
    </row>
    <row r="55" spans="1:35" ht="13" x14ac:dyDescent="0.3">
      <c r="B55" s="47"/>
      <c r="C55" s="47"/>
      <c r="D55" s="144"/>
      <c r="E55" s="47"/>
      <c r="F55" s="47"/>
      <c r="G55" s="47"/>
      <c r="M55" s="48"/>
      <c r="N55" s="48"/>
      <c r="O55" s="48"/>
      <c r="P55" s="48"/>
      <c r="Q55" s="48"/>
      <c r="T55" s="48"/>
      <c r="U55" s="48"/>
      <c r="V55" s="49"/>
      <c r="W55" s="50"/>
    </row>
    <row r="56" spans="1:35" ht="13" x14ac:dyDescent="0.3">
      <c r="B56" s="47" t="s">
        <v>92</v>
      </c>
      <c r="C56" s="130" t="s">
        <v>204</v>
      </c>
      <c r="D56" s="144"/>
      <c r="E56" s="130"/>
      <c r="F56" s="130"/>
      <c r="G56" s="47"/>
      <c r="M56" s="48"/>
      <c r="N56" s="48"/>
      <c r="O56" s="48"/>
      <c r="P56" s="48"/>
      <c r="Q56" s="48"/>
      <c r="T56" s="51"/>
      <c r="U56" s="51"/>
      <c r="V56" s="52"/>
      <c r="W56" s="53"/>
    </row>
    <row r="57" spans="1:35" ht="13" x14ac:dyDescent="0.3">
      <c r="B57" s="48" t="s">
        <v>93</v>
      </c>
      <c r="C57" s="131" t="s">
        <v>95</v>
      </c>
      <c r="D57" s="131"/>
      <c r="E57" s="131"/>
      <c r="F57" s="131"/>
      <c r="G57" s="47"/>
      <c r="M57" s="48"/>
      <c r="N57" s="48"/>
      <c r="O57" s="48"/>
      <c r="P57" s="48"/>
      <c r="Q57" s="48"/>
    </row>
    <row r="58" spans="1:35" ht="13" x14ac:dyDescent="0.3">
      <c r="B58" s="48" t="s">
        <v>94</v>
      </c>
      <c r="C58" s="131" t="s">
        <v>96</v>
      </c>
      <c r="D58" s="131"/>
      <c r="E58" s="131"/>
      <c r="F58" s="131"/>
      <c r="G58" s="47"/>
      <c r="M58" s="48"/>
      <c r="N58" s="48"/>
      <c r="O58" s="48"/>
      <c r="P58" s="48"/>
      <c r="Q58" s="48"/>
      <c r="T58" s="47"/>
      <c r="U58" s="47"/>
      <c r="V58" s="54"/>
      <c r="W58" s="54"/>
    </row>
    <row r="59" spans="1:35" x14ac:dyDescent="0.25">
      <c r="T59" s="48"/>
      <c r="U59" s="48"/>
      <c r="V59" s="49"/>
      <c r="W59" s="50"/>
    </row>
    <row r="60" spans="1:35" x14ac:dyDescent="0.25">
      <c r="T60" s="48"/>
      <c r="U60" s="48"/>
      <c r="V60" s="49"/>
      <c r="W60" s="50"/>
    </row>
    <row r="61" spans="1:35" ht="13" x14ac:dyDescent="0.3">
      <c r="T61" s="51"/>
      <c r="U61" s="51"/>
      <c r="V61" s="52"/>
      <c r="W61" s="53"/>
    </row>
    <row r="63" spans="1:35" ht="13" x14ac:dyDescent="0.3">
      <c r="T63" s="47"/>
      <c r="U63" s="47"/>
      <c r="V63" s="54"/>
      <c r="W63" s="54"/>
    </row>
    <row r="64" spans="1:35" x14ac:dyDescent="0.25">
      <c r="T64" s="48"/>
      <c r="U64" s="48"/>
      <c r="V64" s="49"/>
      <c r="W64" s="50"/>
    </row>
    <row r="65" spans="20:23" x14ac:dyDescent="0.25">
      <c r="T65" s="48"/>
      <c r="U65" s="48"/>
      <c r="V65" s="49"/>
      <c r="W65" s="50"/>
    </row>
    <row r="66" spans="20:23" x14ac:dyDescent="0.25">
      <c r="T66" s="48"/>
      <c r="U66" s="48"/>
      <c r="V66" s="49"/>
      <c r="W66" s="50"/>
    </row>
    <row r="67" spans="20:23" ht="13" x14ac:dyDescent="0.3">
      <c r="T67" s="51"/>
      <c r="U67" s="51"/>
      <c r="V67" s="52"/>
      <c r="W67" s="53"/>
    </row>
    <row r="69" spans="20:23" ht="13" x14ac:dyDescent="0.3">
      <c r="T69" s="47"/>
      <c r="U69" s="47"/>
      <c r="V69" s="54"/>
      <c r="W69" s="54"/>
    </row>
    <row r="70" spans="20:23" x14ac:dyDescent="0.25">
      <c r="T70" s="48"/>
      <c r="U70" s="48"/>
      <c r="V70" s="49"/>
      <c r="W70" s="50"/>
    </row>
    <row r="71" spans="20:23" x14ac:dyDescent="0.25">
      <c r="T71" s="48"/>
      <c r="U71" s="48"/>
      <c r="V71" s="49"/>
      <c r="W71" s="50"/>
    </row>
    <row r="72" spans="20:23" x14ac:dyDescent="0.25">
      <c r="T72" s="48"/>
      <c r="U72" s="48"/>
      <c r="V72" s="49"/>
      <c r="W72" s="50"/>
    </row>
    <row r="73" spans="20:23" ht="13" x14ac:dyDescent="0.3">
      <c r="T73" s="51"/>
      <c r="U73" s="51"/>
      <c r="V73" s="52"/>
      <c r="W73" s="53"/>
    </row>
    <row r="75" spans="20:23" ht="13" x14ac:dyDescent="0.3">
      <c r="T75" s="47"/>
      <c r="U75" s="47"/>
      <c r="V75" s="54"/>
      <c r="W75" s="54"/>
    </row>
    <row r="76" spans="20:23" x14ac:dyDescent="0.25">
      <c r="T76" s="48"/>
      <c r="U76" s="48"/>
      <c r="V76" s="49"/>
      <c r="W76" s="50"/>
    </row>
    <row r="77" spans="20:23" x14ac:dyDescent="0.25">
      <c r="T77" s="48"/>
      <c r="U77" s="48"/>
      <c r="V77" s="49"/>
      <c r="W77" s="50"/>
    </row>
    <row r="78" spans="20:23" x14ac:dyDescent="0.25">
      <c r="T78" s="48"/>
      <c r="U78" s="48"/>
      <c r="V78" s="49"/>
      <c r="W78" s="50"/>
    </row>
    <row r="79" spans="20:23" ht="13" x14ac:dyDescent="0.3">
      <c r="T79" s="51"/>
      <c r="U79" s="51"/>
      <c r="V79" s="52"/>
      <c r="W79" s="53"/>
    </row>
    <row r="81" spans="20:23" ht="13" x14ac:dyDescent="0.3">
      <c r="T81" s="47"/>
      <c r="U81" s="47"/>
      <c r="V81" s="54"/>
      <c r="W81" s="54"/>
    </row>
    <row r="82" spans="20:23" x14ac:dyDescent="0.25">
      <c r="T82" s="48"/>
      <c r="U82" s="48"/>
      <c r="V82" s="49"/>
      <c r="W82" s="50"/>
    </row>
    <row r="83" spans="20:23" x14ac:dyDescent="0.25">
      <c r="T83" s="48"/>
      <c r="U83" s="48"/>
      <c r="V83" s="49"/>
      <c r="W83" s="50"/>
    </row>
    <row r="84" spans="20:23" x14ac:dyDescent="0.25">
      <c r="T84" s="48"/>
      <c r="U84" s="48"/>
      <c r="V84" s="49"/>
      <c r="W84" s="50"/>
    </row>
    <row r="85" spans="20:23" ht="13" x14ac:dyDescent="0.3">
      <c r="T85" s="51"/>
      <c r="U85" s="51"/>
      <c r="V85" s="52"/>
      <c r="W85" s="53"/>
    </row>
    <row r="87" spans="20:23" ht="13" x14ac:dyDescent="0.3">
      <c r="T87" s="47"/>
      <c r="U87" s="47"/>
      <c r="V87" s="54"/>
      <c r="W87" s="54"/>
    </row>
    <row r="88" spans="20:23" x14ac:dyDescent="0.25">
      <c r="T88" s="48"/>
      <c r="U88" s="48"/>
      <c r="V88" s="49"/>
      <c r="W88" s="50"/>
    </row>
    <row r="89" spans="20:23" x14ac:dyDescent="0.25">
      <c r="T89" s="48"/>
      <c r="U89" s="48"/>
      <c r="V89" s="49"/>
      <c r="W89" s="50"/>
    </row>
    <row r="90" spans="20:23" x14ac:dyDescent="0.25">
      <c r="T90" s="48"/>
      <c r="U90" s="48"/>
      <c r="V90" s="49"/>
      <c r="W90" s="50"/>
    </row>
    <row r="91" spans="20:23" x14ac:dyDescent="0.25">
      <c r="T91" s="48"/>
      <c r="U91" s="48"/>
      <c r="V91" s="49"/>
      <c r="W91" s="50"/>
    </row>
    <row r="92" spans="20:23" x14ac:dyDescent="0.25">
      <c r="T92" s="48"/>
      <c r="U92" s="48"/>
      <c r="V92" s="49"/>
      <c r="W92" s="50"/>
    </row>
    <row r="93" spans="20:23" ht="13" x14ac:dyDescent="0.3">
      <c r="T93" s="51"/>
      <c r="U93" s="51"/>
      <c r="V93" s="52"/>
      <c r="W93" s="53"/>
    </row>
    <row r="95" spans="20:23" ht="13" x14ac:dyDescent="0.3">
      <c r="T95" s="47"/>
      <c r="U95" s="47"/>
      <c r="V95" s="54"/>
      <c r="W95" s="54"/>
    </row>
    <row r="96" spans="20:23" x14ac:dyDescent="0.25">
      <c r="T96" s="48"/>
      <c r="U96" s="48"/>
      <c r="V96" s="55"/>
      <c r="W96" s="50"/>
    </row>
    <row r="97" spans="20:23" x14ac:dyDescent="0.25">
      <c r="T97" s="48"/>
      <c r="U97" s="48"/>
      <c r="V97" s="55"/>
      <c r="W97" s="50"/>
    </row>
    <row r="98" spans="20:23" x14ac:dyDescent="0.25">
      <c r="T98" s="48"/>
      <c r="U98" s="48"/>
      <c r="V98" s="49"/>
      <c r="W98" s="50"/>
    </row>
    <row r="99" spans="20:23" ht="13" x14ac:dyDescent="0.3">
      <c r="T99" s="51"/>
      <c r="U99" s="51"/>
      <c r="V99" s="52"/>
      <c r="W99" s="53"/>
    </row>
  </sheetData>
  <sortState xmlns:xlrd2="http://schemas.microsoft.com/office/spreadsheetml/2017/richdata2" ref="B2:AI52">
    <sortCondition ref="I2:I52"/>
  </sortState>
  <phoneticPr fontId="10" type="noConversion"/>
  <hyperlinks>
    <hyperlink ref="F9" r:id="rId1" xr:uid="{35486307-0CFF-4F1A-91A5-3E9D0F00BCC4}"/>
    <hyperlink ref="F3" r:id="rId2" xr:uid="{13A2B0EE-440E-49EB-B1CB-5E9E8AC04A33}"/>
    <hyperlink ref="F4" r:id="rId3" xr:uid="{7F0B900E-07FE-43C8-9D29-6F3BCC413538}"/>
    <hyperlink ref="F5" r:id="rId4" xr:uid="{C577F437-A109-4A21-BD18-4B352F30381B}"/>
    <hyperlink ref="F6" r:id="rId5" xr:uid="{26FC1558-8EBF-4797-A90A-BBF8480B9F59}"/>
    <hyperlink ref="F7" r:id="rId6" xr:uid="{358E0A55-FC00-4372-B88D-2CF67ACD93C1}"/>
    <hyperlink ref="F8" r:id="rId7" xr:uid="{E07C2438-26C7-4CC7-9B8A-93CD0E1E3CF9}"/>
    <hyperlink ref="F10" r:id="rId8" xr:uid="{32BB2814-B961-4C0A-A6B5-7690A3DC3E1F}"/>
    <hyperlink ref="F11" r:id="rId9" xr:uid="{46BCCD81-B5B8-4D68-BFB0-B681921EFE1F}"/>
    <hyperlink ref="F12" r:id="rId10" xr:uid="{6FE9D789-564E-46A7-9FD6-24427D35FA37}"/>
    <hyperlink ref="F13" r:id="rId11" xr:uid="{09A144D2-CC62-4A2E-96AE-7F85E1677559}"/>
    <hyperlink ref="F14" r:id="rId12" xr:uid="{D18D2A25-032F-44EF-8F40-611760C547EB}"/>
    <hyperlink ref="F15" r:id="rId13" xr:uid="{B978475D-D3F6-49AE-91E8-61E00F8A6278}"/>
    <hyperlink ref="F16" r:id="rId14" xr:uid="{6DDD61E5-B80E-4B4C-B1E8-FA6398337A22}"/>
    <hyperlink ref="F17" r:id="rId15" xr:uid="{62D7BB51-3752-41D7-99F4-1E0729256B00}"/>
    <hyperlink ref="F19" r:id="rId16" xr:uid="{494A2D5F-CCE6-404B-917F-7035B0789998}"/>
    <hyperlink ref="F24" r:id="rId17" xr:uid="{1E925217-B10A-4727-8441-6B307CA0525A}"/>
    <hyperlink ref="F25" r:id="rId18" xr:uid="{BBFF0EB4-3A2B-4D37-8D07-AC9BD0E96CBB}"/>
    <hyperlink ref="F26" r:id="rId19" xr:uid="{C4AD658D-DF80-4B36-A8D0-4C07977F3F2E}"/>
    <hyperlink ref="F27" r:id="rId20" xr:uid="{EF2AA3E0-235D-45E1-9EE7-385F0FA82638}"/>
    <hyperlink ref="F29" r:id="rId21" xr:uid="{FD6AA006-4235-4603-BDCE-101F1BD14B31}"/>
    <hyperlink ref="F31" r:id="rId22" xr:uid="{410D9682-E60C-41B3-A926-6D418F9EE42B}"/>
    <hyperlink ref="F33" r:id="rId23" xr:uid="{857A1864-019D-4D15-8ECA-92F3110486CE}"/>
    <hyperlink ref="F34" r:id="rId24" xr:uid="{785687EA-EE99-4B68-8FFD-A0F97F16FEBB}"/>
    <hyperlink ref="F35" r:id="rId25" xr:uid="{43B71551-06F2-4C58-968B-59159D9603BE}"/>
    <hyperlink ref="F37" r:id="rId26" xr:uid="{29415D8F-A441-4CF0-A955-65FAD5441DA7}"/>
    <hyperlink ref="F41" r:id="rId27" xr:uid="{A444587F-4C1F-4043-AD4D-A59C1DB66FC0}"/>
    <hyperlink ref="F43" r:id="rId28" xr:uid="{F13CA23C-1809-4140-A5BB-FDEA4BB99296}"/>
    <hyperlink ref="F46" r:id="rId29" xr:uid="{49139EFF-5A72-4424-A64B-B9EE7F347ABC}"/>
    <hyperlink ref="F49" r:id="rId30" xr:uid="{4F3575D3-F7C8-4823-888D-7048258BD96E}"/>
    <hyperlink ref="F50" r:id="rId31" display="properties.abc@gabil.com" xr:uid="{590411BA-198C-45A1-9360-99EC44A26A3E}"/>
    <hyperlink ref="F51" r:id="rId32" display="properties.abc@gabil.com" xr:uid="{D1898731-B24E-47B1-A01A-3E415A888E1C}"/>
    <hyperlink ref="F52" r:id="rId33" xr:uid="{E9C0C3FD-005E-4A3E-8F61-EAC68B3C1337}"/>
    <hyperlink ref="F54" r:id="rId34" xr:uid="{60383C3A-DE26-4705-90BE-6838B9EC57B7}"/>
    <hyperlink ref="F2" r:id="rId35" xr:uid="{63084579-518B-4A9D-B0BD-865B3EB6B99D}"/>
    <hyperlink ref="F18" r:id="rId36" xr:uid="{D57AACA3-A700-44BE-B3E4-804D0651694D}"/>
    <hyperlink ref="F20" r:id="rId37" xr:uid="{B33C681B-01D6-43A8-AFBD-1BE630D33AAD}"/>
    <hyperlink ref="F38" r:id="rId38" xr:uid="{80A07C41-E41B-4B61-8A57-27ACAD678E2D}"/>
    <hyperlink ref="F45" r:id="rId39" xr:uid="{A679867E-8CA9-4CB1-9A31-0C4FFF058265}"/>
    <hyperlink ref="F22" r:id="rId40" xr:uid="{B7F58E22-5ADE-43B8-8743-3E638793BDFA}"/>
    <hyperlink ref="F23" r:id="rId41" xr:uid="{683AF6C1-1478-4347-A0D8-5257C43FE9A7}"/>
    <hyperlink ref="F39" r:id="rId42" xr:uid="{22856803-ABDD-4783-9244-3C485B17891F}"/>
    <hyperlink ref="F32" r:id="rId43" xr:uid="{6D682E4F-89CA-487F-B01C-433C4835E8BF}"/>
    <hyperlink ref="F48" r:id="rId44" xr:uid="{C697F51D-123D-4E15-AF78-F64C42F7069C}"/>
    <hyperlink ref="F47" r:id="rId45" xr:uid="{FDED096F-7C51-41D7-A953-FC8AC9E675E4}"/>
    <hyperlink ref="F30" r:id="rId46" xr:uid="{A20C5CBF-A387-4F51-9CBC-991E776468A8}"/>
    <hyperlink ref="F36" r:id="rId47" xr:uid="{7F96CF7A-9829-48EF-B30F-C8BEAAA734A2}"/>
    <hyperlink ref="F21" r:id="rId48" xr:uid="{3EBDB321-23AF-4D7D-B8B0-E58886BC2A35}"/>
    <hyperlink ref="F42" r:id="rId49" xr:uid="{7746E52C-652D-41A5-91E0-CB449FEF9EDD}"/>
    <hyperlink ref="F28" r:id="rId50" xr:uid="{0AD9D625-471E-4C03-893A-FC04D04F27A9}"/>
    <hyperlink ref="F44" r:id="rId51" xr:uid="{5DEF81E5-5BF9-4C6D-9A23-513164043F0E}"/>
    <hyperlink ref="F53" r:id="rId52" xr:uid="{945429EE-D267-428A-88C5-97BDA3A0862B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888B-4D22-4D98-83E5-B1401F58D7B6}">
  <dimension ref="A1:AKA244"/>
  <sheetViews>
    <sheetView tabSelected="1" topLeftCell="B45" zoomScale="80" zoomScaleNormal="80" workbookViewId="0">
      <selection activeCell="F243" sqref="F243"/>
    </sheetView>
  </sheetViews>
  <sheetFormatPr defaultRowHeight="12.5" x14ac:dyDescent="0.25"/>
  <cols>
    <col min="1" max="1" width="8.26953125" style="70" hidden="1" customWidth="1"/>
    <col min="2" max="2" width="29.81640625" style="70" customWidth="1"/>
    <col min="3" max="3" width="20.1796875" style="70" customWidth="1"/>
    <col min="4" max="4" width="16.453125" style="70" bestFit="1" customWidth="1"/>
    <col min="5" max="5" width="20.453125" style="70" bestFit="1" customWidth="1"/>
    <col min="6" max="6" width="16.453125" style="70" bestFit="1" customWidth="1"/>
    <col min="7" max="7" width="12.453125" style="70" bestFit="1" customWidth="1"/>
    <col min="8" max="8" width="15.08984375" style="70" bestFit="1" customWidth="1"/>
    <col min="9" max="9" width="14.453125" style="70" bestFit="1" customWidth="1"/>
    <col min="10" max="10" width="14.7265625" style="70" customWidth="1"/>
    <col min="11" max="13" width="12.26953125" style="70" customWidth="1"/>
    <col min="14" max="14" width="13.54296875" style="70" customWidth="1"/>
    <col min="15" max="15" width="20.08984375" style="70" customWidth="1"/>
    <col min="16" max="16" width="16.81640625" style="70" customWidth="1"/>
    <col min="17" max="17" width="24.453125" style="70" customWidth="1"/>
    <col min="18" max="18" width="19.90625" style="70" customWidth="1"/>
    <col min="19" max="19" width="20.81640625" style="70" customWidth="1"/>
    <col min="20" max="20" width="16.08984375" style="70" customWidth="1"/>
    <col min="21" max="21" width="20.90625" style="70" customWidth="1"/>
    <col min="22" max="22" width="21.08984375" style="70" customWidth="1"/>
    <col min="23" max="23" width="26.08984375" style="70" customWidth="1"/>
    <col min="24" max="24" width="19.453125" style="70" customWidth="1"/>
    <col min="25" max="25" width="21.36328125" style="70" customWidth="1"/>
    <col min="26" max="26" width="17.26953125" style="70" customWidth="1"/>
    <col min="27" max="27" width="26.81640625" style="70" customWidth="1"/>
    <col min="28" max="28" width="18.08984375" style="70" customWidth="1"/>
    <col min="29" max="29" width="19.453125" style="70" customWidth="1"/>
    <col min="30" max="30" width="21.6328125" style="70" customWidth="1"/>
    <col min="31" max="31" width="16.36328125" style="70" customWidth="1"/>
    <col min="32" max="32" width="15.7265625" style="70" customWidth="1"/>
    <col min="33" max="33" width="25.453125" style="70" customWidth="1"/>
    <col min="34" max="34" width="16.54296875" style="70" customWidth="1"/>
    <col min="35" max="16384" width="8.7265625" style="70"/>
  </cols>
  <sheetData>
    <row r="1" spans="1:34" s="60" customFormat="1" ht="26" hidden="1" x14ac:dyDescent="0.3">
      <c r="A1" s="61" t="s">
        <v>97</v>
      </c>
      <c r="B1" s="1" t="s">
        <v>0</v>
      </c>
      <c r="C1" s="1" t="s">
        <v>34</v>
      </c>
      <c r="D1" s="1" t="s">
        <v>78</v>
      </c>
      <c r="E1" s="1" t="s">
        <v>1</v>
      </c>
      <c r="F1" s="1" t="s">
        <v>22</v>
      </c>
      <c r="G1" s="1" t="s">
        <v>23</v>
      </c>
      <c r="H1" s="1" t="s">
        <v>24</v>
      </c>
      <c r="I1" s="1" t="s">
        <v>2</v>
      </c>
      <c r="J1" s="1" t="s">
        <v>25</v>
      </c>
      <c r="K1" s="1" t="s">
        <v>26</v>
      </c>
      <c r="L1" s="1" t="s">
        <v>118</v>
      </c>
      <c r="M1" s="1" t="s">
        <v>119</v>
      </c>
      <c r="N1" s="1" t="s">
        <v>62</v>
      </c>
      <c r="O1" s="1" t="s">
        <v>63</v>
      </c>
      <c r="P1" s="1" t="s">
        <v>78</v>
      </c>
      <c r="Q1" s="1" t="s">
        <v>64</v>
      </c>
      <c r="R1" s="1" t="s">
        <v>65</v>
      </c>
      <c r="S1" s="1" t="s">
        <v>66</v>
      </c>
      <c r="T1" s="1" t="s">
        <v>78</v>
      </c>
      <c r="U1" s="1" t="s">
        <v>67</v>
      </c>
      <c r="V1" s="1" t="s">
        <v>68</v>
      </c>
      <c r="W1" s="1" t="s">
        <v>69</v>
      </c>
      <c r="X1" s="1" t="s">
        <v>78</v>
      </c>
      <c r="Y1" s="1" t="s">
        <v>70</v>
      </c>
      <c r="Z1" s="1" t="s">
        <v>18</v>
      </c>
      <c r="AA1" s="1" t="s">
        <v>19</v>
      </c>
      <c r="AB1" s="1" t="s">
        <v>78</v>
      </c>
      <c r="AC1" s="1" t="s">
        <v>21</v>
      </c>
      <c r="AD1" s="1" t="s">
        <v>20</v>
      </c>
      <c r="AE1" s="1" t="s">
        <v>78</v>
      </c>
      <c r="AF1" s="1" t="s">
        <v>80</v>
      </c>
      <c r="AG1" s="1" t="s">
        <v>81</v>
      </c>
      <c r="AH1" s="1" t="s">
        <v>78</v>
      </c>
    </row>
    <row r="2" spans="1:34" s="13" customFormat="1" ht="13" hidden="1" x14ac:dyDescent="0.3">
      <c r="A2" s="13" t="s">
        <v>98</v>
      </c>
      <c r="B2" s="3" t="s">
        <v>35</v>
      </c>
      <c r="C2" s="4">
        <v>4310059890086</v>
      </c>
      <c r="D2" s="5" t="s">
        <v>27</v>
      </c>
      <c r="E2" s="6" t="s">
        <v>28</v>
      </c>
      <c r="F2" s="7" t="s">
        <v>8</v>
      </c>
      <c r="G2" s="8" t="s">
        <v>29</v>
      </c>
      <c r="H2" s="9">
        <v>78988223806</v>
      </c>
      <c r="I2" s="10">
        <v>51430</v>
      </c>
      <c r="J2" s="15" t="s">
        <v>30</v>
      </c>
      <c r="K2" s="15" t="s">
        <v>30</v>
      </c>
      <c r="L2" s="15" t="s">
        <v>120</v>
      </c>
      <c r="M2" s="15" t="s">
        <v>120</v>
      </c>
      <c r="N2" s="3"/>
      <c r="O2" s="3"/>
      <c r="P2" s="3"/>
      <c r="Q2" s="16"/>
      <c r="S2" s="17"/>
      <c r="T2" s="17"/>
      <c r="U2" s="18"/>
      <c r="V2" s="18"/>
      <c r="Y2" s="17"/>
      <c r="Z2" s="18"/>
      <c r="AA2" s="18"/>
      <c r="AC2" s="18"/>
      <c r="AD2" s="18"/>
    </row>
    <row r="3" spans="1:34" s="13" customFormat="1" ht="13" hidden="1" x14ac:dyDescent="0.3">
      <c r="A3" s="13" t="s">
        <v>98</v>
      </c>
      <c r="B3" s="3" t="s">
        <v>35</v>
      </c>
      <c r="C3" s="4">
        <v>4310059890086</v>
      </c>
      <c r="D3" s="5" t="s">
        <v>27</v>
      </c>
      <c r="E3" s="6" t="s">
        <v>28</v>
      </c>
      <c r="F3" s="7" t="s">
        <v>10</v>
      </c>
      <c r="G3" s="8" t="s">
        <v>36</v>
      </c>
      <c r="H3" s="9">
        <v>883544293369</v>
      </c>
      <c r="I3" s="10">
        <v>34800</v>
      </c>
      <c r="J3" s="5" t="s">
        <v>30</v>
      </c>
      <c r="K3" s="15" t="s">
        <v>30</v>
      </c>
      <c r="L3" s="15" t="s">
        <v>120</v>
      </c>
      <c r="M3" s="15" t="s">
        <v>120</v>
      </c>
      <c r="N3" s="3"/>
      <c r="O3" s="3"/>
      <c r="P3" s="3"/>
      <c r="Q3" s="16"/>
      <c r="S3" s="17"/>
      <c r="T3" s="17"/>
      <c r="U3" s="18"/>
      <c r="V3" s="18"/>
      <c r="Y3" s="3"/>
      <c r="Z3" s="22"/>
      <c r="AA3" s="21"/>
      <c r="AC3" s="22"/>
      <c r="AD3" s="21"/>
    </row>
    <row r="4" spans="1:34" s="13" customFormat="1" hidden="1" x14ac:dyDescent="0.25">
      <c r="A4" s="13" t="s">
        <v>98</v>
      </c>
      <c r="B4" s="3" t="s">
        <v>11</v>
      </c>
      <c r="C4" s="4">
        <v>8801534431568</v>
      </c>
      <c r="D4" s="33" t="s">
        <v>27</v>
      </c>
      <c r="E4" s="37" t="s">
        <v>28</v>
      </c>
      <c r="F4" s="7" t="s">
        <v>4</v>
      </c>
      <c r="G4" s="8" t="s">
        <v>37</v>
      </c>
      <c r="H4" s="34">
        <v>2838959597127</v>
      </c>
      <c r="I4" s="68" t="s">
        <v>77</v>
      </c>
      <c r="J4" s="5" t="s">
        <v>30</v>
      </c>
      <c r="K4" s="5" t="s">
        <v>30</v>
      </c>
      <c r="L4" s="15" t="s">
        <v>120</v>
      </c>
      <c r="M4" s="15" t="s">
        <v>120</v>
      </c>
      <c r="N4" s="3"/>
      <c r="O4" s="3"/>
      <c r="P4" s="3"/>
      <c r="Q4" s="16"/>
      <c r="S4" s="23"/>
      <c r="T4" s="23"/>
      <c r="U4" s="20"/>
      <c r="V4" s="21"/>
      <c r="Y4" s="3"/>
      <c r="Z4" s="22"/>
      <c r="AA4" s="21"/>
    </row>
    <row r="5" spans="1:34" s="13" customFormat="1" ht="13" hidden="1" x14ac:dyDescent="0.3">
      <c r="A5" s="13" t="s">
        <v>98</v>
      </c>
      <c r="B5" s="3" t="s">
        <v>89</v>
      </c>
      <c r="C5" s="4">
        <v>4966398217310</v>
      </c>
      <c r="D5" s="5" t="s">
        <v>27</v>
      </c>
      <c r="E5" s="6" t="s">
        <v>3</v>
      </c>
      <c r="F5" s="7" t="s">
        <v>4</v>
      </c>
      <c r="G5" s="8" t="s">
        <v>37</v>
      </c>
      <c r="H5" s="9">
        <v>5577098686169</v>
      </c>
      <c r="I5" s="30">
        <v>67342</v>
      </c>
      <c r="J5" s="5" t="s">
        <v>30</v>
      </c>
      <c r="K5" s="5" t="s">
        <v>30</v>
      </c>
      <c r="L5" s="15" t="s">
        <v>120</v>
      </c>
      <c r="M5" s="15" t="s">
        <v>120</v>
      </c>
      <c r="N5" s="3"/>
      <c r="O5" s="3"/>
      <c r="P5" s="3"/>
      <c r="S5" s="3"/>
      <c r="T5" s="3"/>
      <c r="U5" s="22"/>
      <c r="V5" s="21"/>
      <c r="Y5" s="25"/>
      <c r="Z5" s="7"/>
      <c r="AA5" s="4"/>
      <c r="AB5" s="30"/>
      <c r="AC5" s="36"/>
      <c r="AD5" s="4"/>
      <c r="AE5" s="30"/>
    </row>
    <row r="6" spans="1:34" s="13" customFormat="1" hidden="1" x14ac:dyDescent="0.25">
      <c r="A6" s="13" t="s">
        <v>98</v>
      </c>
      <c r="B6" s="3" t="s">
        <v>38</v>
      </c>
      <c r="C6" s="59">
        <v>9210196018085</v>
      </c>
      <c r="D6" s="58" t="s">
        <v>27</v>
      </c>
      <c r="E6" s="6" t="s">
        <v>3</v>
      </c>
      <c r="F6" s="38" t="s">
        <v>10</v>
      </c>
      <c r="G6" s="8" t="s">
        <v>36</v>
      </c>
      <c r="H6" s="9">
        <v>986195282529</v>
      </c>
      <c r="I6" s="10">
        <v>41000</v>
      </c>
      <c r="J6" s="15" t="s">
        <v>30</v>
      </c>
      <c r="K6" s="62" t="s">
        <v>27</v>
      </c>
      <c r="L6" s="62" t="s">
        <v>121</v>
      </c>
      <c r="M6" s="62" t="s">
        <v>121</v>
      </c>
      <c r="N6" s="3"/>
      <c r="O6" s="3"/>
      <c r="P6" s="3"/>
      <c r="Q6" s="16"/>
      <c r="S6" s="3"/>
      <c r="T6" s="3"/>
      <c r="U6" s="20"/>
      <c r="V6" s="21"/>
      <c r="Y6" s="3"/>
      <c r="Z6" s="22"/>
      <c r="AA6" s="21"/>
      <c r="AC6" s="28"/>
      <c r="AD6" s="21"/>
    </row>
    <row r="7" spans="1:34" s="13" customFormat="1" ht="13" hidden="1" x14ac:dyDescent="0.3">
      <c r="A7" s="13" t="s">
        <v>98</v>
      </c>
      <c r="B7" s="3" t="s">
        <v>38</v>
      </c>
      <c r="C7" s="59">
        <v>921019601808</v>
      </c>
      <c r="D7" s="58" t="s">
        <v>30</v>
      </c>
      <c r="E7" s="6" t="s">
        <v>3</v>
      </c>
      <c r="F7" s="38" t="s">
        <v>4</v>
      </c>
      <c r="G7" s="8" t="s">
        <v>37</v>
      </c>
      <c r="H7" s="9">
        <v>811064378761</v>
      </c>
      <c r="I7" s="10">
        <v>14000</v>
      </c>
      <c r="J7" s="15" t="s">
        <v>30</v>
      </c>
      <c r="K7" s="15" t="s">
        <v>30</v>
      </c>
      <c r="L7" s="62" t="s">
        <v>121</v>
      </c>
      <c r="M7" s="15" t="s">
        <v>120</v>
      </c>
      <c r="N7" s="3"/>
      <c r="O7" s="3"/>
      <c r="P7" s="3"/>
      <c r="Q7" s="16"/>
      <c r="S7" s="17"/>
      <c r="T7" s="17"/>
      <c r="U7" s="18"/>
      <c r="V7" s="18"/>
      <c r="Y7" s="3"/>
      <c r="Z7" s="22"/>
      <c r="AA7" s="21"/>
      <c r="AC7" s="22"/>
      <c r="AD7" s="21"/>
    </row>
    <row r="8" spans="1:34" s="13" customFormat="1" hidden="1" x14ac:dyDescent="0.25">
      <c r="A8" s="13" t="s">
        <v>98</v>
      </c>
      <c r="B8" s="3" t="s">
        <v>39</v>
      </c>
      <c r="C8" s="59">
        <v>7105293826087</v>
      </c>
      <c r="D8" s="58" t="s">
        <v>30</v>
      </c>
      <c r="E8" s="6" t="s">
        <v>3</v>
      </c>
      <c r="F8" s="7" t="s">
        <v>8</v>
      </c>
      <c r="G8" s="8" t="s">
        <v>29</v>
      </c>
      <c r="H8" s="9">
        <v>351999723300</v>
      </c>
      <c r="I8" s="10">
        <v>55000</v>
      </c>
      <c r="J8" s="58" t="s">
        <v>27</v>
      </c>
      <c r="K8" s="15" t="s">
        <v>30</v>
      </c>
      <c r="L8" s="62" t="s">
        <v>121</v>
      </c>
      <c r="M8" s="15" t="s">
        <v>120</v>
      </c>
      <c r="N8" s="19"/>
      <c r="O8" s="19"/>
      <c r="P8" s="19"/>
      <c r="Q8" s="16"/>
      <c r="S8" s="3"/>
      <c r="T8" s="3"/>
      <c r="U8" s="20"/>
      <c r="V8" s="21"/>
      <c r="Y8" s="3"/>
      <c r="Z8" s="22"/>
      <c r="AA8" s="21"/>
      <c r="AC8" s="22"/>
      <c r="AD8" s="21"/>
    </row>
    <row r="9" spans="1:34" s="13" customFormat="1" ht="13" hidden="1" x14ac:dyDescent="0.3">
      <c r="A9" s="13" t="s">
        <v>98</v>
      </c>
      <c r="B9" s="3" t="s">
        <v>39</v>
      </c>
      <c r="C9" s="59">
        <v>7105293826087</v>
      </c>
      <c r="D9" s="58" t="s">
        <v>27</v>
      </c>
      <c r="E9" s="6" t="s">
        <v>3</v>
      </c>
      <c r="F9" s="7" t="s">
        <v>4</v>
      </c>
      <c r="G9" s="8" t="s">
        <v>37</v>
      </c>
      <c r="H9" s="9">
        <v>276433466145</v>
      </c>
      <c r="I9" s="10">
        <v>200000</v>
      </c>
      <c r="J9" s="5" t="s">
        <v>30</v>
      </c>
      <c r="K9" s="15" t="s">
        <v>30</v>
      </c>
      <c r="L9" s="62" t="s">
        <v>121</v>
      </c>
      <c r="M9" s="15" t="s">
        <v>120</v>
      </c>
      <c r="N9" s="3"/>
      <c r="O9" s="3"/>
      <c r="P9" s="3"/>
      <c r="Q9" s="16"/>
      <c r="S9" s="3"/>
      <c r="T9" s="3"/>
      <c r="U9" s="20"/>
      <c r="V9" s="21"/>
      <c r="Y9" s="25"/>
      <c r="Z9" s="26"/>
      <c r="AA9" s="27"/>
      <c r="AC9" s="28"/>
      <c r="AD9" s="21"/>
    </row>
    <row r="10" spans="1:34" s="13" customFormat="1" hidden="1" x14ac:dyDescent="0.25">
      <c r="A10" s="13" t="s">
        <v>98</v>
      </c>
      <c r="B10" s="3" t="s">
        <v>40</v>
      </c>
      <c r="C10" s="4">
        <v>6012170438088</v>
      </c>
      <c r="D10" s="5" t="s">
        <v>27</v>
      </c>
      <c r="E10" s="6" t="s">
        <v>3</v>
      </c>
      <c r="F10" s="7" t="s">
        <v>8</v>
      </c>
      <c r="G10" s="8" t="s">
        <v>29</v>
      </c>
      <c r="H10" s="9">
        <v>488133743484</v>
      </c>
      <c r="I10" s="10">
        <v>55000</v>
      </c>
      <c r="J10" s="58" t="s">
        <v>27</v>
      </c>
      <c r="K10" s="15" t="s">
        <v>30</v>
      </c>
      <c r="L10" s="15" t="s">
        <v>120</v>
      </c>
      <c r="M10" s="15" t="s">
        <v>120</v>
      </c>
      <c r="N10" s="23"/>
      <c r="O10" s="23"/>
      <c r="P10" s="23"/>
      <c r="Q10" s="16"/>
      <c r="S10" s="19"/>
      <c r="T10" s="19"/>
      <c r="U10" s="20"/>
      <c r="V10" s="21"/>
      <c r="Y10" s="3"/>
      <c r="Z10" s="22"/>
      <c r="AA10" s="21"/>
      <c r="AC10" s="20"/>
      <c r="AD10" s="21"/>
    </row>
    <row r="11" spans="1:34" s="13" customFormat="1" ht="13" hidden="1" x14ac:dyDescent="0.3">
      <c r="A11" s="13" t="s">
        <v>98</v>
      </c>
      <c r="B11" s="3" t="s">
        <v>40</v>
      </c>
      <c r="C11" s="4">
        <v>6012170438088</v>
      </c>
      <c r="D11" s="5" t="s">
        <v>27</v>
      </c>
      <c r="E11" s="6" t="s">
        <v>28</v>
      </c>
      <c r="F11" s="38" t="s">
        <v>4</v>
      </c>
      <c r="G11" s="8" t="s">
        <v>37</v>
      </c>
      <c r="H11" s="9">
        <v>5918576489749</v>
      </c>
      <c r="I11" s="10">
        <v>78000</v>
      </c>
      <c r="J11" s="5" t="s">
        <v>30</v>
      </c>
      <c r="K11" s="15" t="s">
        <v>30</v>
      </c>
      <c r="L11" s="15" t="s">
        <v>120</v>
      </c>
      <c r="M11" s="15" t="s">
        <v>120</v>
      </c>
      <c r="N11" s="3"/>
      <c r="O11" s="3"/>
      <c r="P11" s="3"/>
      <c r="Q11" s="16"/>
      <c r="S11" s="3"/>
      <c r="T11" s="3"/>
      <c r="U11" s="20"/>
      <c r="V11" s="21"/>
      <c r="Y11" s="25"/>
      <c r="Z11" s="26"/>
      <c r="AA11" s="27"/>
      <c r="AC11" s="28"/>
      <c r="AD11" s="21"/>
    </row>
    <row r="12" spans="1:34" s="13" customFormat="1" ht="13" hidden="1" x14ac:dyDescent="0.3">
      <c r="A12" s="13" t="s">
        <v>98</v>
      </c>
      <c r="B12" s="3" t="s">
        <v>40</v>
      </c>
      <c r="C12" s="4">
        <v>6012170438088</v>
      </c>
      <c r="D12" s="5" t="s">
        <v>27</v>
      </c>
      <c r="E12" s="6" t="s">
        <v>3</v>
      </c>
      <c r="F12" s="38" t="s">
        <v>4</v>
      </c>
      <c r="G12" s="8" t="s">
        <v>37</v>
      </c>
      <c r="H12" s="9">
        <v>740125812934</v>
      </c>
      <c r="I12" s="10">
        <v>34000</v>
      </c>
      <c r="J12" s="5" t="s">
        <v>30</v>
      </c>
      <c r="K12" s="15" t="s">
        <v>30</v>
      </c>
      <c r="L12" s="15" t="s">
        <v>120</v>
      </c>
      <c r="M12" s="15" t="s">
        <v>120</v>
      </c>
      <c r="N12" s="3"/>
      <c r="O12" s="3"/>
      <c r="P12" s="3"/>
      <c r="Q12" s="35"/>
      <c r="Y12" s="3"/>
      <c r="Z12" s="22"/>
      <c r="AA12" s="21"/>
      <c r="AC12" s="18"/>
      <c r="AD12" s="18"/>
    </row>
    <row r="13" spans="1:34" s="13" customFormat="1" ht="13" hidden="1" x14ac:dyDescent="0.3">
      <c r="A13" s="13" t="s">
        <v>98</v>
      </c>
      <c r="B13" s="3" t="s">
        <v>41</v>
      </c>
      <c r="C13" s="4">
        <v>6007177600086</v>
      </c>
      <c r="D13" s="5" t="s">
        <v>27</v>
      </c>
      <c r="E13" s="6" t="s">
        <v>3</v>
      </c>
      <c r="F13" s="7" t="s">
        <v>8</v>
      </c>
      <c r="G13" s="8" t="s">
        <v>29</v>
      </c>
      <c r="H13" s="9">
        <v>969828299496</v>
      </c>
      <c r="I13" s="69">
        <v>-4200</v>
      </c>
      <c r="J13" s="5" t="s">
        <v>30</v>
      </c>
      <c r="K13" s="5" t="s">
        <v>30</v>
      </c>
      <c r="L13" s="15" t="s">
        <v>120</v>
      </c>
      <c r="M13" s="15" t="s">
        <v>120</v>
      </c>
      <c r="N13" s="23"/>
      <c r="O13" s="23"/>
      <c r="P13" s="23"/>
      <c r="Q13" s="16"/>
      <c r="S13" s="25"/>
      <c r="T13" s="25"/>
      <c r="U13" s="26"/>
      <c r="V13" s="27"/>
      <c r="Y13" s="25"/>
      <c r="Z13" s="26"/>
      <c r="AA13" s="27"/>
      <c r="AC13" s="20"/>
      <c r="AD13" s="21"/>
    </row>
    <row r="14" spans="1:34" s="13" customFormat="1" ht="13" hidden="1" x14ac:dyDescent="0.3">
      <c r="A14" s="13" t="s">
        <v>98</v>
      </c>
      <c r="B14" s="3" t="s">
        <v>42</v>
      </c>
      <c r="C14" s="4">
        <v>6110318338085</v>
      </c>
      <c r="D14" s="5" t="s">
        <v>27</v>
      </c>
      <c r="E14" s="6" t="s">
        <v>28</v>
      </c>
      <c r="F14" s="7" t="s">
        <v>8</v>
      </c>
      <c r="G14" s="8" t="s">
        <v>29</v>
      </c>
      <c r="H14" s="9">
        <v>33828644306</v>
      </c>
      <c r="I14" s="10">
        <v>23098</v>
      </c>
      <c r="J14" s="5" t="s">
        <v>30</v>
      </c>
      <c r="K14" s="15" t="s">
        <v>30</v>
      </c>
      <c r="L14" s="15" t="s">
        <v>120</v>
      </c>
      <c r="M14" s="15" t="s">
        <v>120</v>
      </c>
      <c r="N14" s="3"/>
      <c r="O14" s="3"/>
      <c r="P14" s="3"/>
      <c r="Q14" s="16"/>
      <c r="S14" s="25"/>
      <c r="T14" s="25"/>
      <c r="U14" s="26"/>
      <c r="V14" s="27"/>
      <c r="Y14" s="3"/>
      <c r="Z14" s="28"/>
      <c r="AA14" s="21"/>
      <c r="AC14" s="26"/>
      <c r="AD14" s="27"/>
    </row>
    <row r="15" spans="1:34" s="13" customFormat="1" ht="13" hidden="1" x14ac:dyDescent="0.3">
      <c r="A15" s="13" t="s">
        <v>98</v>
      </c>
      <c r="B15" s="3" t="s">
        <v>42</v>
      </c>
      <c r="C15" s="4">
        <v>6110318338085</v>
      </c>
      <c r="D15" s="5" t="s">
        <v>27</v>
      </c>
      <c r="E15" s="6" t="s">
        <v>28</v>
      </c>
      <c r="F15" s="7" t="s">
        <v>10</v>
      </c>
      <c r="G15" s="8" t="s">
        <v>36</v>
      </c>
      <c r="H15" s="9">
        <v>278771560033</v>
      </c>
      <c r="I15" s="10">
        <v>43012</v>
      </c>
      <c r="J15" s="5" t="s">
        <v>30</v>
      </c>
      <c r="K15" s="15" t="s">
        <v>30</v>
      </c>
      <c r="L15" s="15" t="s">
        <v>120</v>
      </c>
      <c r="M15" s="15" t="s">
        <v>120</v>
      </c>
      <c r="N15" s="3"/>
      <c r="O15" s="3"/>
      <c r="P15" s="3"/>
      <c r="Q15" s="16"/>
      <c r="S15" s="3"/>
      <c r="T15" s="3"/>
      <c r="U15" s="20"/>
      <c r="V15" s="21"/>
      <c r="Y15" s="25"/>
      <c r="Z15" s="26"/>
      <c r="AA15" s="27"/>
      <c r="AC15" s="22"/>
      <c r="AD15" s="21"/>
    </row>
    <row r="16" spans="1:34" s="13" customFormat="1" hidden="1" x14ac:dyDescent="0.25">
      <c r="A16" s="13" t="s">
        <v>98</v>
      </c>
      <c r="B16" s="3" t="s">
        <v>42</v>
      </c>
      <c r="C16" s="4">
        <v>6110318338085</v>
      </c>
      <c r="D16" s="5" t="s">
        <v>27</v>
      </c>
      <c r="E16" s="6" t="s">
        <v>28</v>
      </c>
      <c r="F16" s="38" t="s">
        <v>4</v>
      </c>
      <c r="G16" s="8" t="s">
        <v>37</v>
      </c>
      <c r="H16" s="9">
        <v>28223555709</v>
      </c>
      <c r="I16" s="10">
        <v>4233</v>
      </c>
      <c r="J16" s="30" t="s">
        <v>30</v>
      </c>
      <c r="K16" s="15" t="s">
        <v>30</v>
      </c>
      <c r="L16" s="15" t="s">
        <v>120</v>
      </c>
      <c r="M16" s="15" t="s">
        <v>120</v>
      </c>
      <c r="N16" s="3"/>
      <c r="O16" s="3"/>
      <c r="P16" s="3"/>
      <c r="Q16" s="16"/>
      <c r="S16" s="3"/>
      <c r="T16" s="3"/>
      <c r="U16" s="20"/>
      <c r="V16" s="21"/>
      <c r="AC16" s="22"/>
      <c r="AD16" s="21"/>
    </row>
    <row r="17" spans="1:30" s="13" customFormat="1" ht="13" hidden="1" x14ac:dyDescent="0.3">
      <c r="A17" s="13" t="s">
        <v>98</v>
      </c>
      <c r="B17" s="3" t="s">
        <v>42</v>
      </c>
      <c r="C17" s="4">
        <v>6110318338085</v>
      </c>
      <c r="D17" s="5" t="s">
        <v>27</v>
      </c>
      <c r="E17" s="6" t="s">
        <v>28</v>
      </c>
      <c r="F17" s="7" t="s">
        <v>55</v>
      </c>
      <c r="G17" s="8" t="s">
        <v>37</v>
      </c>
      <c r="H17" s="9">
        <v>594920362724</v>
      </c>
      <c r="I17" s="10">
        <v>33000</v>
      </c>
      <c r="J17" s="15" t="s">
        <v>30</v>
      </c>
      <c r="K17" s="15" t="s">
        <v>30</v>
      </c>
      <c r="L17" s="15" t="s">
        <v>120</v>
      </c>
      <c r="M17" s="15" t="s">
        <v>120</v>
      </c>
      <c r="N17" s="3"/>
      <c r="O17" s="3"/>
      <c r="P17" s="3"/>
      <c r="Q17" s="16"/>
      <c r="Y17" s="3"/>
      <c r="Z17" s="22"/>
      <c r="AA17" s="21"/>
      <c r="AC17" s="26"/>
      <c r="AD17" s="27"/>
    </row>
    <row r="18" spans="1:30" s="13" customFormat="1" ht="13" hidden="1" x14ac:dyDescent="0.3">
      <c r="A18" s="13" t="s">
        <v>98</v>
      </c>
      <c r="B18" s="3" t="s">
        <v>43</v>
      </c>
      <c r="C18" s="4">
        <v>6704213242184</v>
      </c>
      <c r="D18" s="5" t="s">
        <v>27</v>
      </c>
      <c r="E18" s="6" t="s">
        <v>28</v>
      </c>
      <c r="F18" s="7" t="s">
        <v>8</v>
      </c>
      <c r="G18" s="8" t="s">
        <v>29</v>
      </c>
      <c r="H18" s="9">
        <v>762250629909</v>
      </c>
      <c r="I18" s="10">
        <v>32000</v>
      </c>
      <c r="J18" s="15" t="s">
        <v>30</v>
      </c>
      <c r="K18" s="15" t="s">
        <v>30</v>
      </c>
      <c r="L18" s="15" t="s">
        <v>120</v>
      </c>
      <c r="M18" s="15" t="s">
        <v>120</v>
      </c>
      <c r="N18" s="3"/>
      <c r="O18" s="3"/>
      <c r="P18" s="3"/>
      <c r="Q18" s="16"/>
      <c r="S18" s="29"/>
      <c r="T18" s="29"/>
      <c r="U18" s="29"/>
      <c r="V18" s="29"/>
      <c r="Y18" s="17"/>
      <c r="Z18" s="18"/>
      <c r="AA18" s="18"/>
    </row>
    <row r="19" spans="1:30" s="13" customFormat="1" ht="13" hidden="1" x14ac:dyDescent="0.3">
      <c r="A19" s="13" t="s">
        <v>98</v>
      </c>
      <c r="B19" s="3" t="s">
        <v>43</v>
      </c>
      <c r="C19" s="4">
        <v>6704213242184</v>
      </c>
      <c r="D19" s="5" t="s">
        <v>27</v>
      </c>
      <c r="E19" s="6" t="s">
        <v>28</v>
      </c>
      <c r="F19" s="7" t="s">
        <v>10</v>
      </c>
      <c r="G19" s="8" t="s">
        <v>36</v>
      </c>
      <c r="H19" s="9">
        <v>711240058338</v>
      </c>
      <c r="I19" s="10">
        <v>45000</v>
      </c>
      <c r="J19" s="15" t="s">
        <v>30</v>
      </c>
      <c r="K19" s="15" t="s">
        <v>30</v>
      </c>
      <c r="L19" s="15" t="s">
        <v>120</v>
      </c>
      <c r="M19" s="15" t="s">
        <v>120</v>
      </c>
      <c r="N19" s="3"/>
      <c r="O19" s="3"/>
      <c r="P19" s="3"/>
      <c r="Q19" s="16"/>
      <c r="S19" s="3"/>
      <c r="T19" s="3"/>
      <c r="U19" s="22"/>
      <c r="V19" s="21"/>
      <c r="Y19" s="29"/>
      <c r="Z19" s="29"/>
      <c r="AA19" s="29"/>
      <c r="AC19" s="26"/>
      <c r="AD19" s="27"/>
    </row>
    <row r="20" spans="1:30" s="13" customFormat="1" ht="13" hidden="1" x14ac:dyDescent="0.3">
      <c r="A20" s="13" t="s">
        <v>98</v>
      </c>
      <c r="B20" s="3" t="s">
        <v>44</v>
      </c>
      <c r="C20" s="4">
        <v>8112269622085</v>
      </c>
      <c r="D20" s="5" t="s">
        <v>27</v>
      </c>
      <c r="E20" s="6" t="s">
        <v>3</v>
      </c>
      <c r="F20" s="7" t="s">
        <v>8</v>
      </c>
      <c r="G20" s="8" t="s">
        <v>29</v>
      </c>
      <c r="H20" s="9">
        <v>486362849690</v>
      </c>
      <c r="I20" s="69">
        <v>-20000</v>
      </c>
      <c r="J20" s="5" t="s">
        <v>30</v>
      </c>
      <c r="K20" s="15" t="s">
        <v>30</v>
      </c>
      <c r="L20" s="15" t="s">
        <v>120</v>
      </c>
      <c r="M20" s="15" t="s">
        <v>120</v>
      </c>
      <c r="N20" s="12"/>
      <c r="O20" s="12"/>
      <c r="P20" s="12"/>
      <c r="Q20" s="12"/>
      <c r="S20" s="14"/>
      <c r="T20" s="14"/>
      <c r="U20" s="14"/>
      <c r="V20" s="14"/>
      <c r="Y20" s="14"/>
      <c r="Z20" s="14"/>
      <c r="AA20" s="14"/>
      <c r="AC20" s="14"/>
      <c r="AD20" s="14"/>
    </row>
    <row r="21" spans="1:30" s="13" customFormat="1" ht="13" hidden="1" x14ac:dyDescent="0.3">
      <c r="A21" s="13" t="s">
        <v>98</v>
      </c>
      <c r="B21" s="3" t="s">
        <v>44</v>
      </c>
      <c r="C21" s="4">
        <v>8112269622085</v>
      </c>
      <c r="D21" s="5" t="s">
        <v>27</v>
      </c>
      <c r="E21" s="6" t="s">
        <v>28</v>
      </c>
      <c r="F21" s="7" t="s">
        <v>8</v>
      </c>
      <c r="G21" s="8" t="s">
        <v>29</v>
      </c>
      <c r="H21" s="9">
        <v>142787456902</v>
      </c>
      <c r="I21" s="10">
        <v>40000</v>
      </c>
      <c r="J21" s="15" t="s">
        <v>30</v>
      </c>
      <c r="K21" s="15" t="s">
        <v>30</v>
      </c>
      <c r="L21" s="15" t="s">
        <v>120</v>
      </c>
      <c r="M21" s="15" t="s">
        <v>120</v>
      </c>
      <c r="N21" s="3"/>
      <c r="O21" s="3"/>
      <c r="P21" s="3"/>
      <c r="Q21" s="16"/>
      <c r="S21" s="17"/>
      <c r="T21" s="17"/>
      <c r="U21" s="18"/>
      <c r="V21" s="18"/>
      <c r="Y21" s="3"/>
      <c r="Z21" s="22"/>
      <c r="AA21" s="21"/>
      <c r="AC21" s="18"/>
      <c r="AD21" s="18"/>
    </row>
    <row r="22" spans="1:30" s="13" customFormat="1" hidden="1" x14ac:dyDescent="0.25">
      <c r="A22" s="13" t="s">
        <v>98</v>
      </c>
      <c r="B22" s="3" t="s">
        <v>44</v>
      </c>
      <c r="C22" s="4">
        <v>8112269622085</v>
      </c>
      <c r="D22" s="5" t="s">
        <v>27</v>
      </c>
      <c r="E22" s="6" t="s">
        <v>3</v>
      </c>
      <c r="F22" s="7" t="s">
        <v>45</v>
      </c>
      <c r="G22" s="8" t="s">
        <v>46</v>
      </c>
      <c r="H22" s="9">
        <v>334058779168</v>
      </c>
      <c r="I22" s="10">
        <v>44000</v>
      </c>
      <c r="J22" s="30" t="s">
        <v>30</v>
      </c>
      <c r="K22" s="15" t="s">
        <v>30</v>
      </c>
      <c r="L22" s="15" t="s">
        <v>120</v>
      </c>
      <c r="M22" s="15" t="s">
        <v>120</v>
      </c>
      <c r="N22" s="3"/>
      <c r="O22" s="3"/>
      <c r="P22" s="3"/>
      <c r="Q22" s="16"/>
      <c r="S22" s="3"/>
      <c r="T22" s="3"/>
      <c r="U22" s="20"/>
      <c r="V22" s="21"/>
      <c r="Y22" s="3"/>
      <c r="Z22" s="22"/>
      <c r="AA22" s="21"/>
      <c r="AC22" s="22"/>
      <c r="AD22" s="21"/>
    </row>
    <row r="23" spans="1:30" s="13" customFormat="1" ht="13" hidden="1" x14ac:dyDescent="0.3">
      <c r="A23" s="13" t="s">
        <v>98</v>
      </c>
      <c r="B23" s="3" t="s">
        <v>75</v>
      </c>
      <c r="C23" s="59">
        <v>8319054804707</v>
      </c>
      <c r="D23" s="58" t="s">
        <v>27</v>
      </c>
      <c r="E23" s="6" t="s">
        <v>3</v>
      </c>
      <c r="F23" s="7" t="s">
        <v>4</v>
      </c>
      <c r="G23" s="8" t="s">
        <v>37</v>
      </c>
      <c r="H23" s="9">
        <v>852919105622</v>
      </c>
      <c r="I23" s="10">
        <v>2000</v>
      </c>
      <c r="J23" s="30" t="s">
        <v>30</v>
      </c>
      <c r="K23" s="15" t="s">
        <v>30</v>
      </c>
      <c r="L23" s="62" t="s">
        <v>121</v>
      </c>
      <c r="M23" s="15" t="s">
        <v>120</v>
      </c>
      <c r="N23" s="3"/>
      <c r="O23" s="3"/>
      <c r="P23" s="3"/>
      <c r="Q23" s="16"/>
      <c r="S23" s="25"/>
      <c r="T23" s="25"/>
      <c r="U23" s="26"/>
      <c r="V23" s="27"/>
      <c r="Y23" s="3"/>
      <c r="Z23" s="22"/>
      <c r="AA23" s="21"/>
      <c r="AC23" s="22"/>
      <c r="AD23" s="21"/>
    </row>
    <row r="24" spans="1:30" s="13" customFormat="1" hidden="1" x14ac:dyDescent="0.25">
      <c r="A24" s="13" t="s">
        <v>98</v>
      </c>
      <c r="B24" s="3" t="s">
        <v>75</v>
      </c>
      <c r="C24" s="59">
        <v>8319054804707</v>
      </c>
      <c r="D24" s="58" t="s">
        <v>27</v>
      </c>
      <c r="E24" s="6" t="s">
        <v>3</v>
      </c>
      <c r="F24" s="7" t="s">
        <v>55</v>
      </c>
      <c r="G24" s="8" t="s">
        <v>37</v>
      </c>
      <c r="H24" s="9">
        <v>5165484225626</v>
      </c>
      <c r="I24" s="35">
        <v>45000</v>
      </c>
      <c r="J24" s="44" t="s">
        <v>30</v>
      </c>
      <c r="K24" s="15" t="s">
        <v>30</v>
      </c>
      <c r="L24" s="62" t="s">
        <v>121</v>
      </c>
      <c r="M24" s="15" t="s">
        <v>120</v>
      </c>
      <c r="N24" s="3"/>
      <c r="O24" s="3"/>
      <c r="P24" s="3"/>
      <c r="S24" s="7"/>
      <c r="T24" s="7"/>
      <c r="U24" s="15"/>
      <c r="V24" s="15"/>
    </row>
    <row r="25" spans="1:30" s="13" customFormat="1" hidden="1" x14ac:dyDescent="0.25">
      <c r="A25" s="13" t="s">
        <v>98</v>
      </c>
      <c r="B25" s="3" t="s">
        <v>73</v>
      </c>
      <c r="C25" s="59">
        <v>8319054804707</v>
      </c>
      <c r="D25" s="76" t="s">
        <v>27</v>
      </c>
      <c r="E25" s="6" t="s">
        <v>3</v>
      </c>
      <c r="F25" s="7" t="s">
        <v>45</v>
      </c>
      <c r="G25" s="8" t="s">
        <v>46</v>
      </c>
      <c r="H25" s="34">
        <v>9796740070958</v>
      </c>
      <c r="I25" s="68" t="s">
        <v>74</v>
      </c>
      <c r="J25" s="5" t="s">
        <v>30</v>
      </c>
      <c r="K25" s="5" t="s">
        <v>30</v>
      </c>
      <c r="L25" s="58" t="s">
        <v>121</v>
      </c>
      <c r="M25" s="15" t="s">
        <v>120</v>
      </c>
      <c r="N25" s="3"/>
      <c r="O25" s="3"/>
      <c r="P25" s="3"/>
      <c r="Q25" s="36"/>
      <c r="S25" s="3"/>
      <c r="T25" s="3"/>
      <c r="U25" s="22"/>
      <c r="V25" s="21"/>
      <c r="Y25" s="3"/>
      <c r="Z25" s="22"/>
      <c r="AA25" s="21"/>
    </row>
    <row r="26" spans="1:30" s="13" customFormat="1" hidden="1" x14ac:dyDescent="0.25">
      <c r="A26" s="13" t="s">
        <v>98</v>
      </c>
      <c r="B26" s="3" t="s">
        <v>47</v>
      </c>
      <c r="C26" s="4">
        <v>6610070713086</v>
      </c>
      <c r="D26" s="5" t="s">
        <v>27</v>
      </c>
      <c r="E26" s="6" t="s">
        <v>28</v>
      </c>
      <c r="F26" s="7" t="s">
        <v>8</v>
      </c>
      <c r="G26" s="8" t="s">
        <v>29</v>
      </c>
      <c r="H26" s="9">
        <v>502413185548</v>
      </c>
      <c r="I26" s="10">
        <v>89030</v>
      </c>
      <c r="J26" s="30" t="s">
        <v>30</v>
      </c>
      <c r="K26" s="15" t="s">
        <v>30</v>
      </c>
      <c r="L26" s="15" t="s">
        <v>120</v>
      </c>
      <c r="M26" s="15" t="s">
        <v>120</v>
      </c>
      <c r="N26" s="3"/>
      <c r="O26" s="3"/>
      <c r="P26" s="3"/>
      <c r="Q26" s="16"/>
      <c r="S26" s="23"/>
      <c r="T26" s="23"/>
      <c r="U26" s="31"/>
      <c r="V26" s="21"/>
      <c r="Y26" s="3"/>
      <c r="Z26" s="22"/>
      <c r="AA26" s="21"/>
      <c r="AC26" s="20"/>
      <c r="AD26" s="21"/>
    </row>
    <row r="27" spans="1:30" s="13" customFormat="1" ht="13" hidden="1" x14ac:dyDescent="0.3">
      <c r="A27" s="13" t="s">
        <v>98</v>
      </c>
      <c r="B27" s="3" t="s">
        <v>47</v>
      </c>
      <c r="C27" s="4">
        <v>6610070713086</v>
      </c>
      <c r="D27" s="5" t="s">
        <v>27</v>
      </c>
      <c r="E27" s="6" t="s">
        <v>28</v>
      </c>
      <c r="F27" s="7" t="s">
        <v>10</v>
      </c>
      <c r="G27" s="8" t="s">
        <v>36</v>
      </c>
      <c r="H27" s="9">
        <v>778542953725</v>
      </c>
      <c r="I27" s="10">
        <v>85000</v>
      </c>
      <c r="J27" s="15" t="s">
        <v>30</v>
      </c>
      <c r="K27" s="15" t="s">
        <v>30</v>
      </c>
      <c r="L27" s="15" t="s">
        <v>120</v>
      </c>
      <c r="M27" s="15" t="s">
        <v>120</v>
      </c>
      <c r="N27" s="3"/>
      <c r="O27" s="3"/>
      <c r="P27" s="3"/>
      <c r="Q27" s="16"/>
      <c r="S27" s="25"/>
      <c r="T27" s="25"/>
      <c r="U27" s="26"/>
      <c r="V27" s="27"/>
      <c r="Y27" s="17"/>
      <c r="Z27" s="18"/>
      <c r="AA27" s="18"/>
    </row>
    <row r="28" spans="1:30" s="13" customFormat="1" ht="13" hidden="1" x14ac:dyDescent="0.3">
      <c r="A28" s="13" t="s">
        <v>98</v>
      </c>
      <c r="B28" s="3" t="s">
        <v>49</v>
      </c>
      <c r="C28" s="4">
        <v>9303156876087</v>
      </c>
      <c r="D28" s="5" t="s">
        <v>27</v>
      </c>
      <c r="E28" s="6" t="s">
        <v>28</v>
      </c>
      <c r="F28" s="7" t="s">
        <v>8</v>
      </c>
      <c r="G28" s="8" t="s">
        <v>29</v>
      </c>
      <c r="H28" s="9">
        <v>768366211275</v>
      </c>
      <c r="I28" s="10">
        <v>38000</v>
      </c>
      <c r="J28" s="5" t="s">
        <v>30</v>
      </c>
      <c r="K28" s="15" t="s">
        <v>30</v>
      </c>
      <c r="L28" s="15" t="s">
        <v>120</v>
      </c>
      <c r="M28" s="15" t="s">
        <v>120</v>
      </c>
      <c r="N28" s="3"/>
      <c r="O28" s="3"/>
      <c r="P28" s="3"/>
      <c r="Q28" s="16"/>
      <c r="S28" s="23"/>
      <c r="T28" s="23"/>
      <c r="U28" s="31"/>
      <c r="V28" s="21"/>
      <c r="Y28" s="25"/>
      <c r="Z28" s="26"/>
      <c r="AA28" s="27"/>
      <c r="AC28" s="22"/>
      <c r="AD28" s="21"/>
    </row>
    <row r="29" spans="1:30" s="13" customFormat="1" ht="13" hidden="1" x14ac:dyDescent="0.3">
      <c r="A29" s="13" t="s">
        <v>98</v>
      </c>
      <c r="B29" s="7" t="s">
        <v>49</v>
      </c>
      <c r="C29" s="4">
        <v>9303156876087</v>
      </c>
      <c r="D29" s="5" t="s">
        <v>27</v>
      </c>
      <c r="E29" s="6" t="s">
        <v>28</v>
      </c>
      <c r="F29" s="7" t="s">
        <v>10</v>
      </c>
      <c r="G29" s="8" t="s">
        <v>36</v>
      </c>
      <c r="H29" s="9">
        <v>455067003486</v>
      </c>
      <c r="I29" s="10">
        <v>88000</v>
      </c>
      <c r="J29" s="5" t="s">
        <v>30</v>
      </c>
      <c r="K29" s="15" t="s">
        <v>30</v>
      </c>
      <c r="L29" s="15" t="s">
        <v>120</v>
      </c>
      <c r="M29" s="15" t="s">
        <v>120</v>
      </c>
      <c r="N29" s="3"/>
      <c r="O29" s="3"/>
      <c r="P29" s="3"/>
      <c r="Q29" s="16"/>
      <c r="S29" s="29"/>
      <c r="T29" s="29"/>
      <c r="U29" s="29"/>
      <c r="V29" s="29"/>
      <c r="Y29" s="3"/>
      <c r="Z29" s="22"/>
      <c r="AA29" s="21"/>
      <c r="AC29" s="18"/>
      <c r="AD29" s="18"/>
    </row>
    <row r="30" spans="1:30" s="13" customFormat="1" ht="13" hidden="1" x14ac:dyDescent="0.3">
      <c r="A30" s="13" t="s">
        <v>98</v>
      </c>
      <c r="B30" s="3" t="s">
        <v>49</v>
      </c>
      <c r="C30" s="4">
        <v>9303156876087</v>
      </c>
      <c r="D30" s="5" t="s">
        <v>27</v>
      </c>
      <c r="E30" s="6" t="s">
        <v>28</v>
      </c>
      <c r="F30" s="38" t="s">
        <v>4</v>
      </c>
      <c r="G30" s="8" t="s">
        <v>37</v>
      </c>
      <c r="H30" s="9">
        <v>847748373504</v>
      </c>
      <c r="I30" s="10">
        <v>62000</v>
      </c>
      <c r="J30" s="15" t="s">
        <v>30</v>
      </c>
      <c r="K30" s="15" t="s">
        <v>30</v>
      </c>
      <c r="L30" s="15" t="s">
        <v>120</v>
      </c>
      <c r="M30" s="15" t="s">
        <v>120</v>
      </c>
      <c r="N30" s="3"/>
      <c r="O30" s="3"/>
      <c r="P30" s="3"/>
      <c r="Q30" s="23"/>
      <c r="S30" s="3"/>
      <c r="T30" s="3"/>
      <c r="U30" s="22"/>
      <c r="V30" s="21"/>
      <c r="Y30" s="17"/>
      <c r="Z30" s="18"/>
      <c r="AA30" s="18"/>
      <c r="AC30" s="28"/>
      <c r="AD30" s="21"/>
    </row>
    <row r="31" spans="1:30" s="13" customFormat="1" ht="13" hidden="1" x14ac:dyDescent="0.3">
      <c r="A31" s="13" t="s">
        <v>98</v>
      </c>
      <c r="B31" s="7" t="s">
        <v>51</v>
      </c>
      <c r="C31" s="4">
        <v>9210257490082</v>
      </c>
      <c r="D31" s="5" t="s">
        <v>27</v>
      </c>
      <c r="E31" s="6" t="s">
        <v>28</v>
      </c>
      <c r="F31" s="7" t="s">
        <v>8</v>
      </c>
      <c r="G31" s="8" t="s">
        <v>29</v>
      </c>
      <c r="H31" s="9">
        <v>85115961601</v>
      </c>
      <c r="I31" s="10">
        <v>9000</v>
      </c>
      <c r="J31" s="15" t="s">
        <v>30</v>
      </c>
      <c r="K31" s="15" t="s">
        <v>30</v>
      </c>
      <c r="L31" s="15" t="s">
        <v>120</v>
      </c>
      <c r="M31" s="15" t="s">
        <v>120</v>
      </c>
      <c r="N31" s="3"/>
      <c r="O31" s="3"/>
      <c r="P31" s="3"/>
      <c r="Q31" s="16"/>
      <c r="S31" s="25"/>
      <c r="T31" s="25"/>
      <c r="U31" s="32"/>
      <c r="V31" s="27"/>
      <c r="Y31" s="25"/>
      <c r="Z31" s="26"/>
      <c r="AA31" s="27"/>
      <c r="AC31" s="26"/>
      <c r="AD31" s="27"/>
    </row>
    <row r="32" spans="1:30" s="13" customFormat="1" ht="13" hidden="1" x14ac:dyDescent="0.3">
      <c r="A32" s="13" t="s">
        <v>98</v>
      </c>
      <c r="B32" s="7" t="s">
        <v>51</v>
      </c>
      <c r="C32" s="4">
        <v>9210257490082</v>
      </c>
      <c r="D32" s="5" t="s">
        <v>27</v>
      </c>
      <c r="E32" s="6" t="s">
        <v>28</v>
      </c>
      <c r="F32" s="7" t="s">
        <v>45</v>
      </c>
      <c r="G32" s="8" t="s">
        <v>46</v>
      </c>
      <c r="H32" s="9">
        <v>583007601046</v>
      </c>
      <c r="I32" s="10">
        <v>23000</v>
      </c>
      <c r="J32" s="15" t="s">
        <v>30</v>
      </c>
      <c r="K32" s="15" t="s">
        <v>30</v>
      </c>
      <c r="L32" s="15" t="s">
        <v>120</v>
      </c>
      <c r="M32" s="15" t="s">
        <v>120</v>
      </c>
      <c r="N32" s="3"/>
      <c r="O32" s="3"/>
      <c r="P32" s="3"/>
      <c r="Q32" s="16"/>
      <c r="S32" s="17"/>
      <c r="T32" s="17"/>
      <c r="U32" s="32"/>
      <c r="V32" s="27"/>
      <c r="Y32" s="29"/>
      <c r="Z32" s="29"/>
      <c r="AA32" s="29"/>
      <c r="AC32" s="26"/>
      <c r="AD32" s="27"/>
    </row>
    <row r="33" spans="1:34" s="13" customFormat="1" ht="13" hidden="1" x14ac:dyDescent="0.3">
      <c r="A33" s="13" t="s">
        <v>99</v>
      </c>
      <c r="B33" s="3" t="s">
        <v>41</v>
      </c>
      <c r="C33" s="4">
        <v>6007177600086</v>
      </c>
      <c r="D33" s="5" t="s">
        <v>27</v>
      </c>
      <c r="E33" s="6" t="s">
        <v>3</v>
      </c>
      <c r="F33" s="66" t="s">
        <v>5</v>
      </c>
      <c r="G33" s="66" t="s">
        <v>5</v>
      </c>
      <c r="H33" s="9">
        <v>778784816597</v>
      </c>
      <c r="I33" s="69">
        <v>-500</v>
      </c>
      <c r="J33" s="30" t="s">
        <v>30</v>
      </c>
      <c r="K33" s="30" t="s">
        <v>30</v>
      </c>
      <c r="L33" s="15" t="s">
        <v>120</v>
      </c>
      <c r="M33" s="15" t="s">
        <v>120</v>
      </c>
      <c r="N33" s="3"/>
      <c r="O33" s="3"/>
      <c r="P33" s="3"/>
      <c r="Q33" s="16"/>
      <c r="S33" s="25"/>
      <c r="T33" s="25"/>
      <c r="U33" s="26"/>
      <c r="V33" s="27"/>
      <c r="Y33" s="29"/>
      <c r="Z33" s="29"/>
      <c r="AA33" s="29"/>
    </row>
    <row r="34" spans="1:34" s="13" customFormat="1" ht="13" hidden="1" x14ac:dyDescent="0.3">
      <c r="A34" s="13" t="s">
        <v>99</v>
      </c>
      <c r="B34" s="3" t="s">
        <v>50</v>
      </c>
      <c r="C34" s="4">
        <v>8401173507189</v>
      </c>
      <c r="D34" s="5" t="s">
        <v>27</v>
      </c>
      <c r="E34" s="6" t="s">
        <v>3</v>
      </c>
      <c r="F34" s="74" t="s">
        <v>5</v>
      </c>
      <c r="G34" s="66" t="s">
        <v>5</v>
      </c>
      <c r="H34" s="9">
        <v>993443841340</v>
      </c>
      <c r="I34" s="69">
        <v>-1300</v>
      </c>
      <c r="J34" s="30" t="s">
        <v>30</v>
      </c>
      <c r="K34" s="15" t="s">
        <v>30</v>
      </c>
      <c r="L34" s="15" t="s">
        <v>120</v>
      </c>
      <c r="M34" s="15" t="s">
        <v>120</v>
      </c>
      <c r="N34" s="3"/>
      <c r="O34" s="3"/>
      <c r="P34" s="3"/>
      <c r="Q34" s="16"/>
      <c r="S34" s="29"/>
      <c r="T34" s="29"/>
      <c r="U34" s="29"/>
      <c r="V34" s="29"/>
      <c r="Y34" s="17"/>
      <c r="Z34" s="18"/>
      <c r="AA34" s="18"/>
      <c r="AC34" s="18"/>
      <c r="AD34" s="18"/>
    </row>
    <row r="35" spans="1:34" s="13" customFormat="1" ht="13" hidden="1" x14ac:dyDescent="0.3">
      <c r="A35" s="13" t="s">
        <v>100</v>
      </c>
      <c r="B35" s="3" t="s">
        <v>12</v>
      </c>
      <c r="C35" s="4">
        <v>7003631999048</v>
      </c>
      <c r="D35" s="5" t="s">
        <v>27</v>
      </c>
      <c r="E35" s="75" t="s">
        <v>54</v>
      </c>
      <c r="F35" s="16" t="s">
        <v>8</v>
      </c>
      <c r="G35" s="8" t="s">
        <v>29</v>
      </c>
      <c r="H35" s="9">
        <v>7751558284356</v>
      </c>
      <c r="I35" s="35">
        <v>200000</v>
      </c>
      <c r="J35" s="5" t="s">
        <v>30</v>
      </c>
      <c r="K35" s="5" t="s">
        <v>30</v>
      </c>
      <c r="L35" s="15" t="s">
        <v>120</v>
      </c>
      <c r="M35" s="15" t="s">
        <v>120</v>
      </c>
      <c r="N35" s="3"/>
      <c r="O35" s="3"/>
      <c r="P35" s="3"/>
      <c r="S35" s="3"/>
      <c r="T35" s="3"/>
      <c r="U35" s="22"/>
      <c r="V35" s="21"/>
      <c r="Y35" s="17"/>
      <c r="Z35" s="3" t="s">
        <v>75</v>
      </c>
      <c r="AA35" s="4">
        <v>8319054804707</v>
      </c>
      <c r="AB35" s="5" t="s">
        <v>27</v>
      </c>
      <c r="AC35" s="3" t="s">
        <v>39</v>
      </c>
      <c r="AD35" s="4">
        <v>7105293826087</v>
      </c>
      <c r="AE35" s="5" t="s">
        <v>27</v>
      </c>
      <c r="AF35" s="30" t="s">
        <v>79</v>
      </c>
      <c r="AG35" s="30" t="s">
        <v>79</v>
      </c>
      <c r="AH35" s="30" t="s">
        <v>79</v>
      </c>
    </row>
    <row r="36" spans="1:34" s="13" customFormat="1" ht="16" hidden="1" customHeight="1" x14ac:dyDescent="0.25">
      <c r="A36" s="13" t="s">
        <v>100</v>
      </c>
      <c r="B36" s="29" t="s">
        <v>13</v>
      </c>
      <c r="C36" s="4">
        <v>7783013743747</v>
      </c>
      <c r="D36" s="5" t="s">
        <v>27</v>
      </c>
      <c r="E36" s="16" t="s">
        <v>14</v>
      </c>
      <c r="F36" s="13" t="s">
        <v>10</v>
      </c>
      <c r="G36" s="16" t="s">
        <v>32</v>
      </c>
      <c r="H36" s="9">
        <v>2025202350253</v>
      </c>
      <c r="I36" s="35">
        <v>45000</v>
      </c>
      <c r="J36" s="5" t="s">
        <v>30</v>
      </c>
      <c r="K36" s="5" t="s">
        <v>30</v>
      </c>
      <c r="L36" s="15" t="s">
        <v>120</v>
      </c>
      <c r="M36" s="15" t="s">
        <v>120</v>
      </c>
      <c r="N36" s="3"/>
      <c r="O36" s="3"/>
      <c r="P36" s="3"/>
      <c r="S36" s="3"/>
      <c r="T36" s="3"/>
      <c r="U36" s="22"/>
      <c r="V36" s="21"/>
      <c r="Y36" s="3"/>
      <c r="Z36" s="39" t="s">
        <v>82</v>
      </c>
      <c r="AA36" s="4">
        <v>8270650204124</v>
      </c>
      <c r="AB36" s="30" t="s">
        <v>27</v>
      </c>
      <c r="AC36" s="13" t="s">
        <v>83</v>
      </c>
      <c r="AD36" s="4">
        <v>8003471654146</v>
      </c>
      <c r="AE36" s="30" t="s">
        <v>27</v>
      </c>
      <c r="AF36" s="13" t="s">
        <v>84</v>
      </c>
      <c r="AG36" s="4">
        <v>8383498469222</v>
      </c>
      <c r="AH36" s="30" t="s">
        <v>27</v>
      </c>
    </row>
    <row r="37" spans="1:34" s="13" customFormat="1" ht="17.5" hidden="1" customHeight="1" x14ac:dyDescent="0.25">
      <c r="A37" s="13" t="s">
        <v>100</v>
      </c>
      <c r="B37" s="40" t="s">
        <v>87</v>
      </c>
      <c r="C37" s="4">
        <v>2083199241884</v>
      </c>
      <c r="D37" s="5" t="s">
        <v>27</v>
      </c>
      <c r="E37" s="16" t="s">
        <v>14</v>
      </c>
      <c r="F37" s="13" t="s">
        <v>10</v>
      </c>
      <c r="G37" s="16" t="s">
        <v>32</v>
      </c>
      <c r="H37" s="41">
        <v>775297808193</v>
      </c>
      <c r="I37" s="30">
        <v>450000</v>
      </c>
      <c r="J37" s="5" t="s">
        <v>30</v>
      </c>
      <c r="K37" s="5" t="s">
        <v>30</v>
      </c>
      <c r="L37" s="15" t="s">
        <v>120</v>
      </c>
      <c r="M37" s="15" t="s">
        <v>120</v>
      </c>
      <c r="N37" s="3"/>
      <c r="O37" s="3"/>
      <c r="P37" s="3"/>
      <c r="S37" s="3"/>
      <c r="T37" s="3"/>
      <c r="U37" s="22"/>
      <c r="V37" s="21"/>
      <c r="Z37" s="36" t="s">
        <v>88</v>
      </c>
      <c r="AA37" s="4">
        <v>6005194346089</v>
      </c>
      <c r="AB37" s="30" t="s">
        <v>27</v>
      </c>
      <c r="AC37" s="42" t="s">
        <v>33</v>
      </c>
      <c r="AD37" s="43">
        <v>9202162217184</v>
      </c>
      <c r="AE37" s="30" t="s">
        <v>27</v>
      </c>
      <c r="AF37" s="30" t="s">
        <v>79</v>
      </c>
      <c r="AG37" s="30" t="s">
        <v>79</v>
      </c>
      <c r="AH37" s="30" t="s">
        <v>79</v>
      </c>
    </row>
    <row r="38" spans="1:34" s="13" customFormat="1" ht="13.5" hidden="1" customHeight="1" x14ac:dyDescent="0.25">
      <c r="A38" s="13" t="s">
        <v>100</v>
      </c>
      <c r="B38" s="29" t="s">
        <v>13</v>
      </c>
      <c r="C38" s="4">
        <v>7783013743747</v>
      </c>
      <c r="D38" s="5" t="s">
        <v>27</v>
      </c>
      <c r="E38" s="16" t="s">
        <v>14</v>
      </c>
      <c r="F38" s="7" t="s">
        <v>4</v>
      </c>
      <c r="G38" s="8" t="s">
        <v>37</v>
      </c>
      <c r="H38" s="9">
        <v>5151914282603</v>
      </c>
      <c r="I38" s="30">
        <v>74300</v>
      </c>
      <c r="J38" s="5" t="s">
        <v>30</v>
      </c>
      <c r="K38" s="5" t="s">
        <v>30</v>
      </c>
      <c r="L38" s="15" t="s">
        <v>120</v>
      </c>
      <c r="M38" s="15" t="s">
        <v>120</v>
      </c>
      <c r="N38" s="3"/>
      <c r="O38" s="3"/>
      <c r="P38" s="3"/>
      <c r="S38" s="3"/>
      <c r="T38" s="3"/>
      <c r="U38" s="22"/>
      <c r="V38" s="21"/>
      <c r="Y38" s="3"/>
      <c r="Z38" s="39" t="s">
        <v>85</v>
      </c>
      <c r="AA38" s="4">
        <v>8042147704028</v>
      </c>
      <c r="AB38" s="30" t="s">
        <v>27</v>
      </c>
      <c r="AC38" s="13" t="s">
        <v>86</v>
      </c>
      <c r="AD38" s="4">
        <v>9668216110449</v>
      </c>
      <c r="AE38" s="30" t="s">
        <v>27</v>
      </c>
    </row>
    <row r="39" spans="1:34" s="13" customFormat="1" ht="15" hidden="1" customHeight="1" x14ac:dyDescent="0.3">
      <c r="A39" s="13" t="s">
        <v>100</v>
      </c>
      <c r="B39" s="40" t="s">
        <v>15</v>
      </c>
      <c r="C39" s="4">
        <v>2649531979818</v>
      </c>
      <c r="D39" s="5" t="s">
        <v>27</v>
      </c>
      <c r="E39" s="16" t="s">
        <v>14</v>
      </c>
      <c r="F39" s="7" t="s">
        <v>4</v>
      </c>
      <c r="G39" s="8" t="s">
        <v>37</v>
      </c>
      <c r="H39" s="9">
        <v>8894777015132</v>
      </c>
      <c r="I39" s="30">
        <v>105000</v>
      </c>
      <c r="J39" s="5" t="s">
        <v>30</v>
      </c>
      <c r="K39" s="5" t="s">
        <v>30</v>
      </c>
      <c r="L39" s="15" t="s">
        <v>120</v>
      </c>
      <c r="M39" s="15" t="s">
        <v>120</v>
      </c>
      <c r="N39" s="3"/>
      <c r="O39" s="3"/>
      <c r="P39" s="3"/>
      <c r="S39" s="3"/>
      <c r="T39" s="3"/>
      <c r="U39" s="22"/>
      <c r="V39" s="21"/>
      <c r="Y39" s="25"/>
      <c r="Z39" s="7" t="s">
        <v>50</v>
      </c>
      <c r="AA39" s="4">
        <v>8401173507189</v>
      </c>
      <c r="AB39" s="30" t="s">
        <v>27</v>
      </c>
      <c r="AC39" s="36" t="s">
        <v>88</v>
      </c>
      <c r="AD39" s="4">
        <v>6005194346089</v>
      </c>
      <c r="AE39" s="30" t="s">
        <v>27</v>
      </c>
    </row>
    <row r="40" spans="1:34" s="13" customFormat="1" hidden="1" x14ac:dyDescent="0.25">
      <c r="A40" s="13" t="s">
        <v>101</v>
      </c>
      <c r="B40" s="40" t="s">
        <v>53</v>
      </c>
      <c r="C40" s="4">
        <v>4810258279080</v>
      </c>
      <c r="D40" s="33" t="s">
        <v>27</v>
      </c>
      <c r="E40" s="65" t="s">
        <v>54</v>
      </c>
      <c r="F40" s="37" t="s">
        <v>17</v>
      </c>
      <c r="G40" s="8" t="s">
        <v>29</v>
      </c>
      <c r="H40" s="9">
        <v>310045182519</v>
      </c>
      <c r="I40" s="45">
        <v>130000</v>
      </c>
      <c r="J40" s="33" t="s">
        <v>30</v>
      </c>
      <c r="K40" s="15" t="s">
        <v>30</v>
      </c>
      <c r="L40" s="15" t="s">
        <v>120</v>
      </c>
      <c r="M40" s="15" t="s">
        <v>120</v>
      </c>
      <c r="N40" s="13" t="s">
        <v>75</v>
      </c>
      <c r="O40" s="46">
        <v>5762313710958</v>
      </c>
      <c r="P40" s="41" t="s">
        <v>27</v>
      </c>
      <c r="Q40" s="13">
        <v>60000</v>
      </c>
      <c r="R40" s="13" t="s">
        <v>76</v>
      </c>
      <c r="S40" s="4">
        <v>8432698312031</v>
      </c>
      <c r="T40" s="9" t="s">
        <v>27</v>
      </c>
      <c r="U40" s="13">
        <v>70000</v>
      </c>
      <c r="V40" s="30" t="s">
        <v>79</v>
      </c>
      <c r="W40" s="30" t="s">
        <v>79</v>
      </c>
      <c r="X40" s="9" t="s">
        <v>79</v>
      </c>
      <c r="Y40" s="41" t="s">
        <v>79</v>
      </c>
    </row>
    <row r="41" spans="1:34" s="13" customFormat="1" hidden="1" x14ac:dyDescent="0.25">
      <c r="A41" s="13" t="s">
        <v>101</v>
      </c>
      <c r="B41" s="40" t="s">
        <v>52</v>
      </c>
      <c r="C41" s="4">
        <v>5806175536080</v>
      </c>
      <c r="D41" s="33" t="s">
        <v>27</v>
      </c>
      <c r="E41" s="37" t="s">
        <v>28</v>
      </c>
      <c r="F41" s="37" t="s">
        <v>16</v>
      </c>
      <c r="G41" s="8" t="s">
        <v>29</v>
      </c>
      <c r="H41" s="9">
        <v>430311569609</v>
      </c>
      <c r="I41" s="45">
        <v>99100</v>
      </c>
      <c r="J41" s="44" t="s">
        <v>30</v>
      </c>
      <c r="K41" s="15" t="s">
        <v>30</v>
      </c>
      <c r="L41" s="15" t="s">
        <v>120</v>
      </c>
      <c r="M41" s="15" t="s">
        <v>120</v>
      </c>
      <c r="N41" s="29" t="s">
        <v>71</v>
      </c>
      <c r="O41" s="46">
        <v>7758238421533</v>
      </c>
      <c r="P41" s="67" t="s">
        <v>30</v>
      </c>
      <c r="Q41" s="13">
        <v>33000</v>
      </c>
      <c r="R41" s="13" t="s">
        <v>53</v>
      </c>
      <c r="S41" s="4">
        <v>4810258279080</v>
      </c>
      <c r="T41" s="9" t="s">
        <v>27</v>
      </c>
      <c r="U41" s="13">
        <v>33000</v>
      </c>
      <c r="V41" s="13" t="s">
        <v>72</v>
      </c>
      <c r="W41" s="46">
        <v>4810258279765</v>
      </c>
      <c r="X41" s="9" t="s">
        <v>27</v>
      </c>
      <c r="Y41" s="30">
        <v>33100</v>
      </c>
    </row>
    <row r="42" spans="1:34" s="13" customFormat="1" hidden="1" x14ac:dyDescent="0.25">
      <c r="A42" s="13" t="s">
        <v>101</v>
      </c>
      <c r="B42" s="3" t="s">
        <v>9</v>
      </c>
      <c r="C42" s="4">
        <v>6091843304669</v>
      </c>
      <c r="D42" s="5" t="s">
        <v>27</v>
      </c>
      <c r="E42" s="37" t="s">
        <v>28</v>
      </c>
      <c r="F42" s="37" t="s">
        <v>16</v>
      </c>
      <c r="G42" s="8" t="s">
        <v>29</v>
      </c>
      <c r="H42" s="9">
        <v>2156689657668</v>
      </c>
      <c r="I42" s="45">
        <v>23400</v>
      </c>
      <c r="J42" s="44" t="s">
        <v>30</v>
      </c>
      <c r="K42" s="15" t="s">
        <v>30</v>
      </c>
      <c r="L42" s="15" t="s">
        <v>120</v>
      </c>
      <c r="M42" s="15" t="s">
        <v>120</v>
      </c>
      <c r="N42" s="30" t="s">
        <v>79</v>
      </c>
      <c r="O42" s="30" t="s">
        <v>79</v>
      </c>
      <c r="P42" s="9" t="s">
        <v>79</v>
      </c>
      <c r="Q42" s="41" t="s">
        <v>79</v>
      </c>
      <c r="R42" s="30" t="s">
        <v>79</v>
      </c>
      <c r="S42" s="30" t="s">
        <v>79</v>
      </c>
      <c r="T42" s="9" t="s">
        <v>79</v>
      </c>
      <c r="U42" s="41" t="s">
        <v>79</v>
      </c>
      <c r="V42" s="30" t="s">
        <v>79</v>
      </c>
      <c r="W42" s="30" t="s">
        <v>79</v>
      </c>
      <c r="X42" s="9" t="s">
        <v>79</v>
      </c>
      <c r="Y42" s="41" t="s">
        <v>79</v>
      </c>
    </row>
    <row r="43" spans="1:34" s="13" customFormat="1" hidden="1" x14ac:dyDescent="0.25">
      <c r="A43" s="13" t="s">
        <v>101</v>
      </c>
      <c r="B43" s="3" t="s">
        <v>9</v>
      </c>
      <c r="C43" s="4">
        <v>6091843304669</v>
      </c>
      <c r="D43" s="5" t="s">
        <v>27</v>
      </c>
      <c r="E43" s="37" t="s">
        <v>28</v>
      </c>
      <c r="F43" s="37" t="s">
        <v>16</v>
      </c>
      <c r="G43" s="8" t="s">
        <v>29</v>
      </c>
      <c r="H43" s="9">
        <v>6778102622180</v>
      </c>
      <c r="I43" s="35">
        <v>46789</v>
      </c>
      <c r="J43" s="44" t="s">
        <v>30</v>
      </c>
      <c r="K43" s="15" t="s">
        <v>30</v>
      </c>
      <c r="L43" s="15" t="s">
        <v>120</v>
      </c>
      <c r="M43" s="15" t="s">
        <v>120</v>
      </c>
      <c r="N43" s="30" t="s">
        <v>79</v>
      </c>
      <c r="O43" s="30" t="s">
        <v>79</v>
      </c>
      <c r="P43" s="9" t="s">
        <v>79</v>
      </c>
      <c r="Q43" s="41" t="s">
        <v>79</v>
      </c>
      <c r="R43" s="30" t="s">
        <v>79</v>
      </c>
      <c r="S43" s="30" t="s">
        <v>79</v>
      </c>
      <c r="T43" s="9" t="s">
        <v>79</v>
      </c>
      <c r="U43" s="41" t="s">
        <v>79</v>
      </c>
      <c r="V43" s="30" t="s">
        <v>79</v>
      </c>
      <c r="W43" s="30" t="s">
        <v>79</v>
      </c>
      <c r="X43" s="9" t="s">
        <v>79</v>
      </c>
      <c r="Y43" s="46" t="s">
        <v>79</v>
      </c>
      <c r="Z43" s="20"/>
      <c r="AA43" s="21"/>
    </row>
    <row r="44" spans="1:34" s="13" customFormat="1" hidden="1" x14ac:dyDescent="0.25">
      <c r="A44" s="13" t="s">
        <v>101</v>
      </c>
      <c r="B44" s="3" t="s">
        <v>109</v>
      </c>
      <c r="C44" s="4">
        <v>7699937262245</v>
      </c>
      <c r="D44" s="5" t="s">
        <v>27</v>
      </c>
      <c r="E44" s="65" t="s">
        <v>54</v>
      </c>
      <c r="F44" s="37" t="s">
        <v>16</v>
      </c>
      <c r="G44" s="8" t="s">
        <v>29</v>
      </c>
      <c r="H44" s="9">
        <v>9788600888019</v>
      </c>
      <c r="I44" s="35">
        <v>83564</v>
      </c>
      <c r="J44" s="44" t="s">
        <v>30</v>
      </c>
      <c r="K44" s="15" t="s">
        <v>30</v>
      </c>
      <c r="L44" s="15" t="s">
        <v>120</v>
      </c>
      <c r="M44" s="15" t="s">
        <v>120</v>
      </c>
      <c r="N44" s="30" t="s">
        <v>110</v>
      </c>
      <c r="O44" s="46">
        <v>9857984758979</v>
      </c>
      <c r="P44" s="9" t="s">
        <v>27</v>
      </c>
      <c r="Q44" s="41">
        <v>42320</v>
      </c>
      <c r="R44" s="30" t="s">
        <v>79</v>
      </c>
      <c r="S44" s="30" t="s">
        <v>79</v>
      </c>
      <c r="T44" s="9" t="s">
        <v>79</v>
      </c>
      <c r="U44" s="41" t="s">
        <v>79</v>
      </c>
      <c r="V44" s="30" t="s">
        <v>79</v>
      </c>
      <c r="W44" s="30" t="s">
        <v>79</v>
      </c>
      <c r="X44" s="9" t="s">
        <v>79</v>
      </c>
      <c r="Y44" s="46" t="s">
        <v>79</v>
      </c>
      <c r="Z44" s="20"/>
      <c r="AA44" s="21"/>
    </row>
    <row r="45" spans="1:34" s="170" customFormat="1" ht="39" x14ac:dyDescent="0.3">
      <c r="B45" s="171" t="s">
        <v>0</v>
      </c>
      <c r="C45" s="172" t="s">
        <v>34</v>
      </c>
      <c r="D45" s="172" t="s">
        <v>78</v>
      </c>
      <c r="E45" s="172" t="s">
        <v>1</v>
      </c>
      <c r="F45" s="172" t="s">
        <v>22</v>
      </c>
      <c r="G45" s="172" t="s">
        <v>23</v>
      </c>
      <c r="H45" s="172" t="s">
        <v>24</v>
      </c>
      <c r="I45" s="172" t="s">
        <v>124</v>
      </c>
      <c r="J45" s="172" t="s">
        <v>25</v>
      </c>
      <c r="K45" s="172" t="s">
        <v>26</v>
      </c>
      <c r="L45" s="172" t="s">
        <v>122</v>
      </c>
      <c r="M45" s="172" t="s">
        <v>123</v>
      </c>
      <c r="N45" s="173" t="s">
        <v>78</v>
      </c>
      <c r="O45" s="173" t="s">
        <v>64</v>
      </c>
      <c r="P45" s="173" t="s">
        <v>65</v>
      </c>
      <c r="Q45" s="173" t="s">
        <v>66</v>
      </c>
      <c r="R45" s="173" t="s">
        <v>78</v>
      </c>
      <c r="S45" s="173" t="s">
        <v>67</v>
      </c>
      <c r="T45" s="173" t="s">
        <v>68</v>
      </c>
      <c r="U45" s="173" t="s">
        <v>69</v>
      </c>
      <c r="V45" s="173" t="s">
        <v>78</v>
      </c>
      <c r="W45" s="173" t="s">
        <v>70</v>
      </c>
      <c r="X45" s="173" t="s">
        <v>18</v>
      </c>
      <c r="Y45" s="173" t="s">
        <v>19</v>
      </c>
      <c r="Z45" s="173" t="s">
        <v>78</v>
      </c>
      <c r="AA45" s="173" t="s">
        <v>21</v>
      </c>
      <c r="AB45" s="173" t="s">
        <v>20</v>
      </c>
      <c r="AC45" s="173" t="s">
        <v>78</v>
      </c>
      <c r="AD45" s="173" t="s">
        <v>80</v>
      </c>
      <c r="AE45" s="173" t="s">
        <v>81</v>
      </c>
      <c r="AF45" s="173" t="s">
        <v>78</v>
      </c>
    </row>
    <row r="46" spans="1:34" s="13" customFormat="1" ht="13" x14ac:dyDescent="0.3">
      <c r="A46" s="13" t="s">
        <v>98</v>
      </c>
      <c r="B46" s="125" t="s">
        <v>35</v>
      </c>
      <c r="C46" s="4">
        <v>4310059890086</v>
      </c>
      <c r="D46" s="5" t="s">
        <v>27</v>
      </c>
      <c r="E46" s="91" t="s">
        <v>28</v>
      </c>
      <c r="F46" s="92" t="s">
        <v>8</v>
      </c>
      <c r="G46" s="93" t="s">
        <v>29</v>
      </c>
      <c r="H46" s="94">
        <v>78988223806</v>
      </c>
      <c r="I46" s="155">
        <v>51430</v>
      </c>
      <c r="J46" s="96" t="s">
        <v>30</v>
      </c>
      <c r="K46" s="96" t="s">
        <v>30</v>
      </c>
      <c r="L46" s="96" t="s">
        <v>120</v>
      </c>
      <c r="M46" s="96" t="s">
        <v>120</v>
      </c>
      <c r="N46" s="3"/>
      <c r="O46" s="3"/>
      <c r="P46" s="3"/>
      <c r="Q46" s="16"/>
      <c r="S46" s="17"/>
      <c r="T46" s="17"/>
      <c r="U46" s="18"/>
      <c r="V46" s="18"/>
      <c r="Y46" s="17"/>
      <c r="Z46" s="18"/>
      <c r="AA46" s="18"/>
      <c r="AC46" s="18"/>
      <c r="AD46" s="18"/>
    </row>
    <row r="47" spans="1:34" s="13" customFormat="1" ht="13" x14ac:dyDescent="0.3">
      <c r="A47" s="13" t="s">
        <v>98</v>
      </c>
      <c r="B47" s="125" t="s">
        <v>35</v>
      </c>
      <c r="C47" s="4">
        <v>4310059890086</v>
      </c>
      <c r="D47" s="5" t="s">
        <v>27</v>
      </c>
      <c r="E47" s="91" t="s">
        <v>28</v>
      </c>
      <c r="F47" s="92" t="s">
        <v>10</v>
      </c>
      <c r="G47" s="93" t="s">
        <v>36</v>
      </c>
      <c r="H47" s="94">
        <v>883544293369</v>
      </c>
      <c r="I47" s="155">
        <v>34800</v>
      </c>
      <c r="J47" s="100" t="s">
        <v>30</v>
      </c>
      <c r="K47" s="96" t="s">
        <v>30</v>
      </c>
      <c r="L47" s="96" t="s">
        <v>120</v>
      </c>
      <c r="M47" s="96" t="s">
        <v>120</v>
      </c>
      <c r="N47" s="3"/>
      <c r="O47" s="3"/>
      <c r="P47" s="3"/>
      <c r="Q47" s="16"/>
      <c r="S47" s="17"/>
      <c r="T47" s="17"/>
      <c r="U47" s="18"/>
      <c r="V47" s="18"/>
      <c r="Y47" s="3"/>
      <c r="Z47" s="22"/>
      <c r="AA47" s="21"/>
      <c r="AC47" s="22"/>
      <c r="AD47" s="21"/>
    </row>
    <row r="48" spans="1:34" x14ac:dyDescent="0.25">
      <c r="B48" s="70" t="s">
        <v>102</v>
      </c>
      <c r="C48" s="60"/>
      <c r="D48" s="60"/>
      <c r="E48" s="97"/>
      <c r="F48" s="97"/>
      <c r="G48" s="97"/>
      <c r="H48" s="97"/>
      <c r="I48" s="156">
        <f>I46+I47</f>
        <v>86230</v>
      </c>
      <c r="J48" s="98"/>
      <c r="K48" s="98"/>
      <c r="L48" s="98"/>
      <c r="M48" s="98"/>
    </row>
    <row r="49" spans="1:31" x14ac:dyDescent="0.25">
      <c r="B49" s="70" t="s">
        <v>103</v>
      </c>
      <c r="C49" s="60"/>
      <c r="D49" s="60"/>
      <c r="E49" s="97"/>
      <c r="F49" s="97"/>
      <c r="G49" s="97"/>
      <c r="H49" s="97"/>
      <c r="I49" s="156">
        <f>0</f>
        <v>0</v>
      </c>
      <c r="J49" s="98"/>
      <c r="K49" s="98"/>
      <c r="L49" s="98"/>
      <c r="M49" s="98"/>
    </row>
    <row r="50" spans="1:31" x14ac:dyDescent="0.25">
      <c r="B50" s="70" t="s">
        <v>104</v>
      </c>
      <c r="C50" s="60"/>
      <c r="D50" s="60"/>
      <c r="E50" s="97"/>
      <c r="F50" s="97"/>
      <c r="G50" s="97"/>
      <c r="H50" s="97"/>
      <c r="I50" s="156">
        <f>I48</f>
        <v>86230</v>
      </c>
      <c r="J50" s="98"/>
      <c r="K50" s="98"/>
      <c r="L50" s="98"/>
      <c r="M50" s="98"/>
    </row>
    <row r="51" spans="1:31" x14ac:dyDescent="0.25">
      <c r="B51" s="70" t="s">
        <v>105</v>
      </c>
      <c r="C51" s="60"/>
      <c r="D51" s="60"/>
      <c r="E51" s="97"/>
      <c r="F51" s="97"/>
      <c r="G51" s="97"/>
      <c r="H51" s="97"/>
      <c r="I51" s="156">
        <v>0</v>
      </c>
      <c r="J51" s="98"/>
      <c r="K51" s="98"/>
      <c r="L51" s="98"/>
      <c r="M51" s="98"/>
    </row>
    <row r="52" spans="1:31" s="73" customFormat="1" x14ac:dyDescent="0.25">
      <c r="E52" s="99"/>
      <c r="F52" s="99"/>
      <c r="G52" s="99"/>
      <c r="H52" s="99"/>
      <c r="I52" s="157"/>
      <c r="J52" s="99"/>
      <c r="K52" s="99"/>
      <c r="L52" s="99"/>
      <c r="M52" s="99"/>
    </row>
    <row r="53" spans="1:31" s="13" customFormat="1" x14ac:dyDescent="0.25">
      <c r="A53" s="13" t="s">
        <v>98</v>
      </c>
      <c r="B53" s="125" t="s">
        <v>11</v>
      </c>
      <c r="C53" s="4">
        <v>8801534431568</v>
      </c>
      <c r="D53" s="33" t="s">
        <v>27</v>
      </c>
      <c r="E53" s="92" t="s">
        <v>28</v>
      </c>
      <c r="F53" s="92" t="s">
        <v>4</v>
      </c>
      <c r="G53" s="93" t="s">
        <v>37</v>
      </c>
      <c r="H53" s="101">
        <v>2838959597127</v>
      </c>
      <c r="I53" s="156">
        <f>22000*24</f>
        <v>528000</v>
      </c>
      <c r="J53" s="100" t="s">
        <v>30</v>
      </c>
      <c r="K53" s="100" t="s">
        <v>30</v>
      </c>
      <c r="L53" s="96" t="s">
        <v>120</v>
      </c>
      <c r="M53" s="96" t="s">
        <v>120</v>
      </c>
      <c r="N53" s="3"/>
      <c r="O53" s="3"/>
      <c r="P53" s="3"/>
      <c r="Q53" s="16"/>
      <c r="S53" s="23"/>
      <c r="T53" s="23"/>
      <c r="U53" s="20"/>
      <c r="V53" s="21"/>
      <c r="Y53" s="3"/>
      <c r="Z53" s="22"/>
      <c r="AA53" s="21"/>
    </row>
    <row r="54" spans="1:31" x14ac:dyDescent="0.25">
      <c r="B54" s="70" t="s">
        <v>102</v>
      </c>
      <c r="C54" s="72"/>
      <c r="D54" s="72"/>
      <c r="E54" s="102"/>
      <c r="F54" s="102"/>
      <c r="G54" s="102"/>
      <c r="H54" s="102"/>
      <c r="I54" s="156">
        <f>22000*24</f>
        <v>528000</v>
      </c>
      <c r="J54" s="98"/>
      <c r="K54" s="98"/>
      <c r="L54" s="98"/>
      <c r="M54" s="98"/>
    </row>
    <row r="55" spans="1:31" x14ac:dyDescent="0.25">
      <c r="B55" s="70" t="s">
        <v>103</v>
      </c>
      <c r="C55" s="72"/>
      <c r="D55" s="72"/>
      <c r="E55" s="102"/>
      <c r="F55" s="102"/>
      <c r="G55" s="102"/>
      <c r="H55" s="102"/>
      <c r="I55" s="156">
        <v>0</v>
      </c>
      <c r="J55" s="98"/>
      <c r="K55" s="98"/>
      <c r="L55" s="98"/>
      <c r="M55" s="98"/>
    </row>
    <row r="56" spans="1:31" x14ac:dyDescent="0.25">
      <c r="B56" s="70" t="s">
        <v>104</v>
      </c>
      <c r="C56" s="72"/>
      <c r="D56" s="72"/>
      <c r="E56" s="102"/>
      <c r="F56" s="102"/>
      <c r="G56" s="102"/>
      <c r="H56" s="102"/>
      <c r="I56" s="156">
        <v>100000</v>
      </c>
      <c r="J56" s="98"/>
      <c r="K56" s="98"/>
      <c r="L56" s="98"/>
      <c r="M56" s="98"/>
    </row>
    <row r="57" spans="1:31" x14ac:dyDescent="0.25">
      <c r="B57" s="70" t="s">
        <v>105</v>
      </c>
      <c r="C57" s="72"/>
      <c r="D57" s="72"/>
      <c r="E57" s="102"/>
      <c r="F57" s="102"/>
      <c r="G57" s="102"/>
      <c r="H57" s="102"/>
      <c r="I57" s="156">
        <f>I55</f>
        <v>0</v>
      </c>
      <c r="J57" s="98"/>
      <c r="K57" s="98"/>
      <c r="L57" s="98"/>
      <c r="M57" s="98"/>
    </row>
    <row r="58" spans="1:31" s="73" customFormat="1" x14ac:dyDescent="0.25">
      <c r="E58" s="99"/>
      <c r="F58" s="99"/>
      <c r="G58" s="99"/>
      <c r="H58" s="99"/>
      <c r="I58" s="158"/>
      <c r="J58" s="99"/>
      <c r="K58" s="99"/>
      <c r="L58" s="99"/>
      <c r="M58" s="99"/>
    </row>
    <row r="59" spans="1:31" s="13" customFormat="1" ht="13" x14ac:dyDescent="0.3">
      <c r="A59" s="13" t="s">
        <v>98</v>
      </c>
      <c r="B59" s="125" t="s">
        <v>89</v>
      </c>
      <c r="C59" s="4">
        <v>4966398217310</v>
      </c>
      <c r="D59" s="5" t="s">
        <v>27</v>
      </c>
      <c r="E59" s="91" t="s">
        <v>3</v>
      </c>
      <c r="F59" s="92" t="s">
        <v>4</v>
      </c>
      <c r="G59" s="93" t="s">
        <v>37</v>
      </c>
      <c r="H59" s="94">
        <v>5577098686169</v>
      </c>
      <c r="I59" s="159">
        <v>67342</v>
      </c>
      <c r="J59" s="100" t="s">
        <v>30</v>
      </c>
      <c r="K59" s="100" t="s">
        <v>30</v>
      </c>
      <c r="L59" s="96" t="s">
        <v>120</v>
      </c>
      <c r="M59" s="96" t="s">
        <v>120</v>
      </c>
      <c r="N59" s="3"/>
      <c r="O59" s="3"/>
      <c r="P59" s="3"/>
      <c r="S59" s="3"/>
      <c r="T59" s="3"/>
      <c r="U59" s="22"/>
      <c r="V59" s="21"/>
      <c r="Y59" s="25"/>
      <c r="Z59" s="7"/>
      <c r="AA59" s="4"/>
      <c r="AB59" s="30"/>
      <c r="AC59" s="36"/>
      <c r="AD59" s="4"/>
      <c r="AE59" s="30"/>
    </row>
    <row r="60" spans="1:31" x14ac:dyDescent="0.25">
      <c r="B60" s="70" t="s">
        <v>102</v>
      </c>
      <c r="C60" s="72"/>
      <c r="D60" s="72"/>
      <c r="E60" s="102"/>
      <c r="F60" s="102"/>
      <c r="G60" s="102"/>
      <c r="H60" s="102"/>
      <c r="I60" s="156">
        <f>I59</f>
        <v>67342</v>
      </c>
      <c r="J60" s="98"/>
      <c r="K60" s="98"/>
      <c r="L60" s="98"/>
      <c r="M60" s="98"/>
    </row>
    <row r="61" spans="1:31" x14ac:dyDescent="0.25">
      <c r="B61" s="70" t="s">
        <v>103</v>
      </c>
      <c r="C61" s="72"/>
      <c r="D61" s="72"/>
      <c r="E61" s="102"/>
      <c r="F61" s="102"/>
      <c r="G61" s="102"/>
      <c r="H61" s="102"/>
      <c r="I61" s="156">
        <v>0</v>
      </c>
      <c r="J61" s="98"/>
      <c r="K61" s="98"/>
      <c r="L61" s="98"/>
      <c r="M61" s="98"/>
    </row>
    <row r="62" spans="1:31" x14ac:dyDescent="0.25">
      <c r="B62" s="70" t="s">
        <v>104</v>
      </c>
      <c r="C62" s="72"/>
      <c r="D62" s="72"/>
      <c r="E62" s="102"/>
      <c r="F62" s="102"/>
      <c r="G62" s="102"/>
      <c r="H62" s="102"/>
      <c r="I62" s="156">
        <f>I60</f>
        <v>67342</v>
      </c>
      <c r="J62" s="98"/>
      <c r="K62" s="98"/>
      <c r="L62" s="98"/>
      <c r="M62" s="98"/>
    </row>
    <row r="63" spans="1:31" x14ac:dyDescent="0.25">
      <c r="B63" s="70" t="s">
        <v>105</v>
      </c>
      <c r="C63" s="72"/>
      <c r="D63" s="72"/>
      <c r="E63" s="102"/>
      <c r="F63" s="102"/>
      <c r="G63" s="102"/>
      <c r="H63" s="102"/>
      <c r="I63" s="156">
        <f>I61</f>
        <v>0</v>
      </c>
      <c r="J63" s="98"/>
      <c r="K63" s="98"/>
      <c r="L63" s="98"/>
      <c r="M63" s="98"/>
    </row>
    <row r="64" spans="1:31" s="73" customFormat="1" x14ac:dyDescent="0.25">
      <c r="E64" s="99"/>
      <c r="F64" s="99"/>
      <c r="G64" s="99"/>
      <c r="H64" s="99"/>
      <c r="I64" s="157"/>
      <c r="J64" s="99"/>
      <c r="K64" s="99"/>
      <c r="L64" s="99"/>
      <c r="M64" s="99"/>
    </row>
    <row r="65" spans="1:963" s="77" customFormat="1" x14ac:dyDescent="0.25">
      <c r="A65" s="77" t="s">
        <v>98</v>
      </c>
      <c r="B65" s="125" t="s">
        <v>38</v>
      </c>
      <c r="C65" s="132">
        <v>9210196018085</v>
      </c>
      <c r="D65" s="133" t="s">
        <v>27</v>
      </c>
      <c r="E65" s="149" t="s">
        <v>3</v>
      </c>
      <c r="F65" s="150" t="s">
        <v>10</v>
      </c>
      <c r="G65" s="111" t="s">
        <v>36</v>
      </c>
      <c r="H65" s="112">
        <v>986195282529</v>
      </c>
      <c r="I65" s="160">
        <v>41000</v>
      </c>
      <c r="J65" s="113" t="s">
        <v>30</v>
      </c>
      <c r="K65" s="113" t="s">
        <v>27</v>
      </c>
      <c r="L65" s="113" t="s">
        <v>121</v>
      </c>
      <c r="M65" s="113" t="s">
        <v>121</v>
      </c>
      <c r="N65" s="87"/>
      <c r="O65" s="87"/>
      <c r="P65" s="87"/>
      <c r="Q65" s="141"/>
      <c r="R65" s="70"/>
      <c r="S65" s="87"/>
      <c r="T65" s="87"/>
      <c r="U65" s="151"/>
      <c r="V65" s="152"/>
      <c r="W65" s="70"/>
      <c r="X65" s="70"/>
      <c r="Y65" s="87"/>
      <c r="Z65" s="153"/>
      <c r="AA65" s="152"/>
      <c r="AB65" s="70"/>
      <c r="AC65" s="154"/>
      <c r="AD65" s="152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</row>
    <row r="66" spans="1:963" s="13" customFormat="1" ht="13" x14ac:dyDescent="0.3">
      <c r="A66" s="13" t="s">
        <v>98</v>
      </c>
      <c r="B66" s="125" t="s">
        <v>38</v>
      </c>
      <c r="C66" s="132">
        <v>921019601808</v>
      </c>
      <c r="D66" s="133" t="s">
        <v>30</v>
      </c>
      <c r="E66" s="91" t="s">
        <v>3</v>
      </c>
      <c r="F66" s="103" t="s">
        <v>4</v>
      </c>
      <c r="G66" s="93" t="s">
        <v>37</v>
      </c>
      <c r="H66" s="94">
        <v>811064378761</v>
      </c>
      <c r="I66" s="155">
        <v>14000</v>
      </c>
      <c r="J66" s="96" t="s">
        <v>30</v>
      </c>
      <c r="K66" s="96" t="s">
        <v>30</v>
      </c>
      <c r="L66" s="113" t="s">
        <v>121</v>
      </c>
      <c r="M66" s="96" t="s">
        <v>120</v>
      </c>
      <c r="N66" s="3"/>
      <c r="O66" s="3"/>
      <c r="P66" s="3"/>
      <c r="Q66" s="16"/>
      <c r="S66" s="17"/>
      <c r="T66" s="17"/>
      <c r="U66" s="18"/>
      <c r="V66" s="18"/>
      <c r="Y66" s="3"/>
      <c r="Z66" s="22"/>
      <c r="AA66" s="21"/>
      <c r="AC66" s="22"/>
      <c r="AD66" s="21"/>
    </row>
    <row r="67" spans="1:963" x14ac:dyDescent="0.25">
      <c r="B67" s="70" t="s">
        <v>102</v>
      </c>
      <c r="C67" s="72"/>
      <c r="D67" s="72"/>
      <c r="E67" s="102"/>
      <c r="F67" s="102"/>
      <c r="G67" s="102"/>
      <c r="H67" s="102"/>
      <c r="I67" s="156">
        <f>I66</f>
        <v>14000</v>
      </c>
      <c r="J67" s="98"/>
      <c r="K67" s="98"/>
      <c r="L67" s="98"/>
      <c r="M67" s="98"/>
    </row>
    <row r="68" spans="1:963" x14ac:dyDescent="0.25">
      <c r="B68" s="70" t="s">
        <v>103</v>
      </c>
      <c r="C68" s="72"/>
      <c r="D68" s="72"/>
      <c r="E68" s="102"/>
      <c r="F68" s="102"/>
      <c r="G68" s="102"/>
      <c r="H68" s="102"/>
      <c r="I68" s="156">
        <f>I65</f>
        <v>41000</v>
      </c>
      <c r="J68" s="98"/>
      <c r="K68" s="98"/>
      <c r="L68" s="98"/>
      <c r="M68" s="98"/>
    </row>
    <row r="69" spans="1:963" x14ac:dyDescent="0.25">
      <c r="B69" s="70" t="s">
        <v>104</v>
      </c>
      <c r="C69" s="72"/>
      <c r="D69" s="72"/>
      <c r="E69" s="102"/>
      <c r="F69" s="102"/>
      <c r="G69" s="102"/>
      <c r="H69" s="102"/>
      <c r="I69" s="156">
        <f>I66</f>
        <v>14000</v>
      </c>
      <c r="J69" s="98"/>
      <c r="K69" s="98"/>
      <c r="L69" s="98"/>
      <c r="M69" s="98"/>
    </row>
    <row r="70" spans="1:963" x14ac:dyDescent="0.25">
      <c r="B70" s="70" t="s">
        <v>105</v>
      </c>
      <c r="C70" s="72"/>
      <c r="D70" s="72"/>
      <c r="E70" s="102"/>
      <c r="F70" s="102"/>
      <c r="G70" s="102"/>
      <c r="H70" s="102"/>
      <c r="I70" s="159">
        <f>I68</f>
        <v>41000</v>
      </c>
      <c r="J70" s="98"/>
      <c r="K70" s="98"/>
      <c r="L70" s="98"/>
      <c r="M70" s="98"/>
    </row>
    <row r="71" spans="1:963" s="73" customFormat="1" x14ac:dyDescent="0.25">
      <c r="E71" s="99"/>
      <c r="F71" s="99"/>
      <c r="G71" s="99"/>
      <c r="H71" s="99"/>
      <c r="I71" s="157"/>
      <c r="J71" s="99"/>
      <c r="K71" s="99"/>
      <c r="L71" s="99"/>
      <c r="M71" s="99"/>
    </row>
    <row r="72" spans="1:963" s="13" customFormat="1" x14ac:dyDescent="0.25">
      <c r="A72" s="13" t="s">
        <v>98</v>
      </c>
      <c r="B72" s="125" t="s">
        <v>39</v>
      </c>
      <c r="C72" s="132">
        <v>7105293826087</v>
      </c>
      <c r="D72" s="133" t="s">
        <v>30</v>
      </c>
      <c r="E72" s="91" t="s">
        <v>3</v>
      </c>
      <c r="F72" s="92" t="s">
        <v>8</v>
      </c>
      <c r="G72" s="93" t="s">
        <v>29</v>
      </c>
      <c r="H72" s="94">
        <v>351999723300</v>
      </c>
      <c r="I72" s="155">
        <f>55000/2</f>
        <v>27500</v>
      </c>
      <c r="J72" s="148" t="s">
        <v>27</v>
      </c>
      <c r="K72" s="96" t="s">
        <v>30</v>
      </c>
      <c r="L72" s="113" t="s">
        <v>121</v>
      </c>
      <c r="M72" s="96" t="s">
        <v>120</v>
      </c>
      <c r="N72" s="19"/>
      <c r="O72" s="19"/>
      <c r="P72" s="19"/>
      <c r="Q72" s="16"/>
      <c r="S72" s="3"/>
      <c r="T72" s="3"/>
      <c r="U72" s="20"/>
      <c r="V72" s="21"/>
      <c r="Y72" s="3"/>
      <c r="Z72" s="22"/>
      <c r="AA72" s="21"/>
      <c r="AC72" s="22"/>
      <c r="AD72" s="21"/>
    </row>
    <row r="73" spans="1:963" s="13" customFormat="1" ht="13" x14ac:dyDescent="0.3">
      <c r="A73" s="13" t="s">
        <v>98</v>
      </c>
      <c r="B73" s="125" t="s">
        <v>39</v>
      </c>
      <c r="C73" s="132">
        <v>7105293826087</v>
      </c>
      <c r="D73" s="133" t="s">
        <v>27</v>
      </c>
      <c r="E73" s="91" t="s">
        <v>3</v>
      </c>
      <c r="F73" s="92" t="s">
        <v>4</v>
      </c>
      <c r="G73" s="93" t="s">
        <v>37</v>
      </c>
      <c r="H73" s="94">
        <v>276433466145</v>
      </c>
      <c r="I73" s="155">
        <v>200000</v>
      </c>
      <c r="J73" s="100" t="s">
        <v>30</v>
      </c>
      <c r="K73" s="96" t="s">
        <v>30</v>
      </c>
      <c r="L73" s="113" t="s">
        <v>121</v>
      </c>
      <c r="M73" s="96" t="s">
        <v>120</v>
      </c>
      <c r="N73" s="3"/>
      <c r="O73" s="3"/>
      <c r="P73" s="3"/>
      <c r="Q73" s="16"/>
      <c r="S73" s="3"/>
      <c r="T73" s="3"/>
      <c r="U73" s="20"/>
      <c r="V73" s="21"/>
      <c r="Y73" s="25"/>
      <c r="Z73" s="26"/>
      <c r="AA73" s="27"/>
      <c r="AC73" s="28"/>
      <c r="AD73" s="21"/>
    </row>
    <row r="74" spans="1:963" s="13" customFormat="1" ht="13" x14ac:dyDescent="0.3">
      <c r="B74" s="70" t="s">
        <v>102</v>
      </c>
      <c r="C74" s="63"/>
      <c r="D74" s="64"/>
      <c r="E74" s="105"/>
      <c r="F74" s="106"/>
      <c r="G74" s="107"/>
      <c r="H74" s="108"/>
      <c r="I74" s="160">
        <v>0</v>
      </c>
      <c r="J74" s="100"/>
      <c r="K74" s="96"/>
      <c r="L74" s="96"/>
      <c r="M74" s="96"/>
      <c r="N74" s="3"/>
      <c r="O74" s="3"/>
      <c r="P74" s="3"/>
      <c r="Q74" s="16"/>
      <c r="S74" s="3"/>
      <c r="T74" s="3"/>
      <c r="U74" s="20"/>
      <c r="V74" s="21"/>
      <c r="Y74" s="25"/>
      <c r="Z74" s="26"/>
      <c r="AA74" s="27"/>
      <c r="AC74" s="28"/>
      <c r="AD74" s="21"/>
    </row>
    <row r="75" spans="1:963" s="13" customFormat="1" ht="13" x14ac:dyDescent="0.3">
      <c r="B75" s="70" t="s">
        <v>103</v>
      </c>
      <c r="C75" s="63"/>
      <c r="D75" s="64"/>
      <c r="E75" s="105"/>
      <c r="F75" s="106"/>
      <c r="G75" s="107"/>
      <c r="H75" s="108"/>
      <c r="I75" s="160">
        <f>I72+I73</f>
        <v>227500</v>
      </c>
      <c r="J75" s="100"/>
      <c r="K75" s="96"/>
      <c r="L75" s="96"/>
      <c r="M75" s="96"/>
      <c r="N75" s="3"/>
      <c r="O75" s="3"/>
      <c r="P75" s="3"/>
      <c r="Q75" s="16"/>
      <c r="S75" s="3"/>
      <c r="T75" s="3"/>
      <c r="U75" s="20"/>
      <c r="V75" s="21"/>
      <c r="Y75" s="25"/>
      <c r="Z75" s="26"/>
      <c r="AA75" s="27"/>
      <c r="AC75" s="28"/>
      <c r="AD75" s="21"/>
    </row>
    <row r="76" spans="1:963" x14ac:dyDescent="0.25">
      <c r="B76" s="70" t="s">
        <v>104</v>
      </c>
      <c r="C76" s="72"/>
      <c r="D76" s="72"/>
      <c r="E76" s="102"/>
      <c r="F76" s="102"/>
      <c r="G76" s="102"/>
      <c r="H76" s="102"/>
      <c r="I76" s="156">
        <v>0</v>
      </c>
      <c r="J76" s="98"/>
      <c r="K76" s="98"/>
      <c r="L76" s="98"/>
      <c r="M76" s="98"/>
    </row>
    <row r="77" spans="1:963" x14ac:dyDescent="0.25">
      <c r="B77" s="70" t="s">
        <v>105</v>
      </c>
      <c r="C77" s="72"/>
      <c r="D77" s="72"/>
      <c r="E77" s="102"/>
      <c r="F77" s="102"/>
      <c r="G77" s="102"/>
      <c r="H77" s="102"/>
      <c r="I77" s="159">
        <v>100000</v>
      </c>
      <c r="J77" s="98"/>
      <c r="K77" s="98"/>
      <c r="L77" s="98"/>
      <c r="M77" s="98"/>
    </row>
    <row r="78" spans="1:963" s="73" customFormat="1" x14ac:dyDescent="0.25">
      <c r="E78" s="99"/>
      <c r="F78" s="99"/>
      <c r="G78" s="99"/>
      <c r="H78" s="99"/>
      <c r="I78" s="157"/>
      <c r="J78" s="99"/>
      <c r="K78" s="99"/>
      <c r="L78" s="99"/>
      <c r="M78" s="99"/>
    </row>
    <row r="79" spans="1:963" s="13" customFormat="1" x14ac:dyDescent="0.25">
      <c r="A79" s="13" t="s">
        <v>98</v>
      </c>
      <c r="B79" s="125" t="s">
        <v>40</v>
      </c>
      <c r="C79" s="4">
        <v>6012170438088</v>
      </c>
      <c r="D79" s="5" t="s">
        <v>27</v>
      </c>
      <c r="E79" s="91" t="s">
        <v>3</v>
      </c>
      <c r="F79" s="92" t="s">
        <v>8</v>
      </c>
      <c r="G79" s="93" t="s">
        <v>29</v>
      </c>
      <c r="H79" s="94">
        <v>488133743484</v>
      </c>
      <c r="I79" s="155">
        <f>55000/2</f>
        <v>27500</v>
      </c>
      <c r="J79" s="148" t="s">
        <v>27</v>
      </c>
      <c r="K79" s="96" t="s">
        <v>30</v>
      </c>
      <c r="L79" s="96" t="s">
        <v>120</v>
      </c>
      <c r="M79" s="96" t="s">
        <v>120</v>
      </c>
      <c r="N79" s="23"/>
      <c r="O79" s="23"/>
      <c r="P79" s="23"/>
      <c r="Q79" s="16"/>
      <c r="S79" s="19"/>
      <c r="T79" s="19"/>
      <c r="U79" s="20"/>
      <c r="V79" s="21"/>
      <c r="Y79" s="3"/>
      <c r="Z79" s="22"/>
      <c r="AA79" s="21"/>
      <c r="AC79" s="20"/>
      <c r="AD79" s="21"/>
    </row>
    <row r="80" spans="1:963" s="13" customFormat="1" ht="13" x14ac:dyDescent="0.3">
      <c r="A80" s="13" t="s">
        <v>98</v>
      </c>
      <c r="B80" s="125" t="s">
        <v>40</v>
      </c>
      <c r="C80" s="4">
        <v>6012170438088</v>
      </c>
      <c r="D80" s="5" t="s">
        <v>27</v>
      </c>
      <c r="E80" s="91" t="s">
        <v>3</v>
      </c>
      <c r="F80" s="103" t="s">
        <v>4</v>
      </c>
      <c r="G80" s="93" t="s">
        <v>37</v>
      </c>
      <c r="H80" s="94">
        <v>740125812934</v>
      </c>
      <c r="I80" s="160">
        <v>34000</v>
      </c>
      <c r="J80" s="100" t="s">
        <v>30</v>
      </c>
      <c r="K80" s="96" t="s">
        <v>30</v>
      </c>
      <c r="L80" s="96" t="s">
        <v>120</v>
      </c>
      <c r="M80" s="96" t="s">
        <v>120</v>
      </c>
      <c r="N80" s="3"/>
      <c r="O80" s="3"/>
      <c r="P80" s="3"/>
      <c r="Q80" s="35"/>
      <c r="Y80" s="3"/>
      <c r="Z80" s="22"/>
      <c r="AA80" s="21"/>
      <c r="AC80" s="18"/>
      <c r="AD80" s="18"/>
    </row>
    <row r="81" spans="1:30" s="13" customFormat="1" ht="13" x14ac:dyDescent="0.3">
      <c r="B81" s="70" t="s">
        <v>102</v>
      </c>
      <c r="C81" s="63"/>
      <c r="D81" s="64"/>
      <c r="E81" s="105"/>
      <c r="F81" s="106"/>
      <c r="G81" s="107"/>
      <c r="H81" s="108"/>
      <c r="I81" s="160">
        <f>(I79+I80)</f>
        <v>61500</v>
      </c>
      <c r="J81" s="100"/>
      <c r="K81" s="96"/>
      <c r="L81" s="96"/>
      <c r="M81" s="96"/>
      <c r="N81" s="3"/>
      <c r="O81" s="3"/>
      <c r="P81" s="3"/>
      <c r="Q81" s="16"/>
      <c r="S81" s="3"/>
      <c r="T81" s="3"/>
      <c r="U81" s="20"/>
      <c r="V81" s="21"/>
      <c r="Y81" s="25"/>
      <c r="Z81" s="26"/>
      <c r="AA81" s="27"/>
      <c r="AC81" s="28"/>
      <c r="AD81" s="21"/>
    </row>
    <row r="82" spans="1:30" s="13" customFormat="1" ht="13" x14ac:dyDescent="0.3">
      <c r="B82" s="70" t="s">
        <v>103</v>
      </c>
      <c r="C82" s="63"/>
      <c r="D82" s="64"/>
      <c r="E82" s="105"/>
      <c r="F82" s="106"/>
      <c r="G82" s="107"/>
      <c r="H82" s="108"/>
      <c r="I82" s="160">
        <v>0</v>
      </c>
      <c r="J82" s="100"/>
      <c r="K82" s="96"/>
      <c r="L82" s="96"/>
      <c r="M82" s="96"/>
      <c r="N82" s="3"/>
      <c r="O82" s="3"/>
      <c r="P82" s="3"/>
      <c r="Q82" s="16"/>
      <c r="S82" s="3"/>
      <c r="T82" s="3"/>
      <c r="U82" s="20"/>
      <c r="V82" s="21"/>
      <c r="Y82" s="25"/>
      <c r="Z82" s="26"/>
      <c r="AA82" s="27"/>
      <c r="AC82" s="28"/>
      <c r="AD82" s="21"/>
    </row>
    <row r="83" spans="1:30" x14ac:dyDescent="0.25">
      <c r="B83" s="70" t="s">
        <v>104</v>
      </c>
      <c r="C83" s="72"/>
      <c r="D83" s="72"/>
      <c r="E83" s="102"/>
      <c r="F83" s="102"/>
      <c r="G83" s="102"/>
      <c r="H83" s="102"/>
      <c r="I83" s="156">
        <f>I81</f>
        <v>61500</v>
      </c>
      <c r="J83" s="98"/>
      <c r="K83" s="98"/>
      <c r="L83" s="98"/>
      <c r="M83" s="98"/>
    </row>
    <row r="84" spans="1:30" x14ac:dyDescent="0.25">
      <c r="B84" s="70" t="s">
        <v>105</v>
      </c>
      <c r="C84" s="72"/>
      <c r="D84" s="72"/>
      <c r="E84" s="102"/>
      <c r="F84" s="102"/>
      <c r="G84" s="102"/>
      <c r="H84" s="102"/>
      <c r="I84" s="156">
        <v>0</v>
      </c>
      <c r="J84" s="98"/>
      <c r="K84" s="98"/>
      <c r="L84" s="98"/>
      <c r="M84" s="98"/>
    </row>
    <row r="85" spans="1:30" s="73" customFormat="1" x14ac:dyDescent="0.25">
      <c r="E85" s="99"/>
      <c r="F85" s="99"/>
      <c r="G85" s="99"/>
      <c r="H85" s="99"/>
      <c r="I85" s="157"/>
      <c r="J85" s="99"/>
      <c r="K85" s="99"/>
      <c r="L85" s="99"/>
      <c r="M85" s="99"/>
    </row>
    <row r="86" spans="1:30" s="13" customFormat="1" ht="18" customHeight="1" x14ac:dyDescent="0.3">
      <c r="A86" s="13" t="s">
        <v>98</v>
      </c>
      <c r="B86" s="125" t="s">
        <v>40</v>
      </c>
      <c r="C86" s="4">
        <v>6012170438088</v>
      </c>
      <c r="D86" s="5" t="s">
        <v>27</v>
      </c>
      <c r="E86" s="91" t="s">
        <v>28</v>
      </c>
      <c r="F86" s="103" t="s">
        <v>4</v>
      </c>
      <c r="G86" s="93" t="s">
        <v>37</v>
      </c>
      <c r="H86" s="94">
        <v>5918576489749</v>
      </c>
      <c r="I86" s="160">
        <v>78000</v>
      </c>
      <c r="J86" s="100" t="s">
        <v>30</v>
      </c>
      <c r="K86" s="96" t="s">
        <v>30</v>
      </c>
      <c r="L86" s="96" t="s">
        <v>120</v>
      </c>
      <c r="M86" s="96" t="s">
        <v>120</v>
      </c>
      <c r="N86" s="3"/>
      <c r="O86" s="3"/>
      <c r="P86" s="3"/>
      <c r="Q86" s="16"/>
      <c r="S86" s="3"/>
      <c r="T86" s="3"/>
      <c r="U86" s="20"/>
      <c r="V86" s="21"/>
      <c r="Y86" s="25"/>
      <c r="Z86" s="26"/>
      <c r="AA86" s="27"/>
      <c r="AC86" s="28"/>
      <c r="AD86" s="21"/>
    </row>
    <row r="87" spans="1:30" s="13" customFormat="1" ht="13" x14ac:dyDescent="0.3">
      <c r="B87" s="70" t="s">
        <v>102</v>
      </c>
      <c r="C87" s="63"/>
      <c r="D87" s="64"/>
      <c r="E87" s="105"/>
      <c r="F87" s="106"/>
      <c r="G87" s="107"/>
      <c r="H87" s="108"/>
      <c r="I87" s="160">
        <f>I86</f>
        <v>78000</v>
      </c>
      <c r="J87" s="100"/>
      <c r="K87" s="96"/>
      <c r="L87" s="96"/>
      <c r="M87" s="96"/>
      <c r="N87" s="3"/>
      <c r="O87" s="3"/>
      <c r="P87" s="3"/>
      <c r="Q87" s="16"/>
      <c r="S87" s="3"/>
      <c r="T87" s="3"/>
      <c r="U87" s="20"/>
      <c r="V87" s="21"/>
      <c r="Y87" s="25"/>
      <c r="Z87" s="26"/>
      <c r="AA87" s="27"/>
      <c r="AC87" s="28"/>
      <c r="AD87" s="21"/>
    </row>
    <row r="88" spans="1:30" s="13" customFormat="1" ht="13" x14ac:dyDescent="0.3">
      <c r="B88" s="70" t="s">
        <v>103</v>
      </c>
      <c r="C88" s="63"/>
      <c r="D88" s="64"/>
      <c r="E88" s="105"/>
      <c r="F88" s="106"/>
      <c r="G88" s="107"/>
      <c r="H88" s="108"/>
      <c r="I88" s="160">
        <v>0</v>
      </c>
      <c r="J88" s="100"/>
      <c r="K88" s="96"/>
      <c r="L88" s="96"/>
      <c r="M88" s="96"/>
      <c r="N88" s="3"/>
      <c r="O88" s="3"/>
      <c r="P88" s="3"/>
      <c r="Q88" s="16"/>
      <c r="S88" s="3"/>
      <c r="T88" s="3"/>
      <c r="U88" s="20"/>
      <c r="V88" s="21"/>
      <c r="Y88" s="25"/>
      <c r="Z88" s="26"/>
      <c r="AA88" s="27"/>
      <c r="AC88" s="28"/>
      <c r="AD88" s="21"/>
    </row>
    <row r="89" spans="1:30" x14ac:dyDescent="0.25">
      <c r="B89" s="70" t="s">
        <v>104</v>
      </c>
      <c r="C89" s="72"/>
      <c r="D89" s="72"/>
      <c r="E89" s="102"/>
      <c r="F89" s="102"/>
      <c r="G89" s="102"/>
      <c r="H89" s="102"/>
      <c r="I89" s="156">
        <f>I87</f>
        <v>78000</v>
      </c>
      <c r="J89" s="98"/>
      <c r="K89" s="98"/>
      <c r="L89" s="98"/>
      <c r="M89" s="98"/>
    </row>
    <row r="90" spans="1:30" x14ac:dyDescent="0.25">
      <c r="B90" s="70" t="s">
        <v>105</v>
      </c>
      <c r="C90" s="72"/>
      <c r="D90" s="72"/>
      <c r="E90" s="102"/>
      <c r="F90" s="102"/>
      <c r="G90" s="102"/>
      <c r="H90" s="102"/>
      <c r="I90" s="159">
        <f>I88</f>
        <v>0</v>
      </c>
      <c r="J90" s="98"/>
      <c r="K90" s="98"/>
      <c r="L90" s="98"/>
      <c r="M90" s="98"/>
    </row>
    <row r="91" spans="1:30" s="73" customFormat="1" x14ac:dyDescent="0.25">
      <c r="E91" s="99"/>
      <c r="F91" s="99"/>
      <c r="G91" s="99"/>
      <c r="H91" s="99"/>
      <c r="I91" s="157"/>
      <c r="J91" s="99"/>
      <c r="K91" s="99"/>
      <c r="L91" s="99"/>
      <c r="M91" s="99"/>
    </row>
    <row r="92" spans="1:30" s="13" customFormat="1" ht="13" x14ac:dyDescent="0.3">
      <c r="A92" s="13" t="s">
        <v>98</v>
      </c>
      <c r="B92" s="125" t="s">
        <v>41</v>
      </c>
      <c r="C92" s="4">
        <v>6007177600086</v>
      </c>
      <c r="D92" s="5" t="s">
        <v>27</v>
      </c>
      <c r="E92" s="91" t="s">
        <v>3</v>
      </c>
      <c r="F92" s="92" t="s">
        <v>8</v>
      </c>
      <c r="G92" s="93" t="s">
        <v>29</v>
      </c>
      <c r="H92" s="94">
        <v>969828299496</v>
      </c>
      <c r="I92" s="155">
        <v>0</v>
      </c>
      <c r="J92" s="100" t="s">
        <v>30</v>
      </c>
      <c r="K92" s="100" t="s">
        <v>30</v>
      </c>
      <c r="L92" s="96" t="s">
        <v>120</v>
      </c>
      <c r="M92" s="96" t="s">
        <v>120</v>
      </c>
      <c r="N92" s="23"/>
      <c r="O92" s="23"/>
      <c r="P92" s="23"/>
      <c r="Q92" s="16"/>
      <c r="S92" s="25"/>
      <c r="T92" s="25"/>
      <c r="U92" s="26"/>
      <c r="V92" s="27"/>
      <c r="Y92" s="25"/>
      <c r="Z92" s="26"/>
      <c r="AA92" s="27"/>
      <c r="AC92" s="20"/>
      <c r="AD92" s="21"/>
    </row>
    <row r="93" spans="1:30" s="13" customFormat="1" ht="13" x14ac:dyDescent="0.3">
      <c r="B93" s="70" t="s">
        <v>102</v>
      </c>
      <c r="C93" s="63"/>
      <c r="D93" s="64"/>
      <c r="E93" s="105"/>
      <c r="F93" s="106"/>
      <c r="G93" s="107"/>
      <c r="H93" s="108"/>
      <c r="I93" s="160">
        <v>0</v>
      </c>
      <c r="J93" s="100"/>
      <c r="K93" s="96"/>
      <c r="L93" s="96"/>
      <c r="M93" s="96"/>
      <c r="N93" s="3"/>
      <c r="O93" s="3"/>
      <c r="P93" s="3"/>
      <c r="Q93" s="16"/>
      <c r="S93" s="3"/>
      <c r="T93" s="3"/>
      <c r="U93" s="20"/>
      <c r="V93" s="21"/>
      <c r="Y93" s="25"/>
      <c r="Z93" s="26"/>
      <c r="AA93" s="27"/>
      <c r="AC93" s="28"/>
      <c r="AD93" s="21"/>
    </row>
    <row r="94" spans="1:30" s="13" customFormat="1" ht="13" x14ac:dyDescent="0.3">
      <c r="B94" s="70" t="s">
        <v>103</v>
      </c>
      <c r="C94" s="63"/>
      <c r="D94" s="64"/>
      <c r="E94" s="105"/>
      <c r="F94" s="106"/>
      <c r="G94" s="107"/>
      <c r="H94" s="108"/>
      <c r="I94" s="160">
        <v>0</v>
      </c>
      <c r="J94" s="100"/>
      <c r="K94" s="96"/>
      <c r="L94" s="96"/>
      <c r="M94" s="96"/>
      <c r="N94" s="3"/>
      <c r="O94" s="3"/>
      <c r="P94" s="3"/>
      <c r="Q94" s="16"/>
      <c r="S94" s="3"/>
      <c r="T94" s="3"/>
      <c r="U94" s="20"/>
      <c r="V94" s="21"/>
      <c r="Y94" s="25"/>
      <c r="Z94" s="26"/>
      <c r="AA94" s="27"/>
      <c r="AC94" s="28"/>
      <c r="AD94" s="21"/>
    </row>
    <row r="95" spans="1:30" x14ac:dyDescent="0.25">
      <c r="B95" s="70" t="s">
        <v>104</v>
      </c>
      <c r="C95" s="72"/>
      <c r="D95" s="72"/>
      <c r="E95" s="102"/>
      <c r="F95" s="102"/>
      <c r="G95" s="102"/>
      <c r="H95" s="102"/>
      <c r="I95" s="156">
        <v>0</v>
      </c>
      <c r="J95" s="98"/>
      <c r="K95" s="98"/>
      <c r="L95" s="98"/>
      <c r="M95" s="98"/>
    </row>
    <row r="96" spans="1:30" x14ac:dyDescent="0.25">
      <c r="B96" s="70" t="s">
        <v>105</v>
      </c>
      <c r="C96" s="72"/>
      <c r="D96" s="72"/>
      <c r="E96" s="102"/>
      <c r="F96" s="102"/>
      <c r="G96" s="102"/>
      <c r="H96" s="102"/>
      <c r="I96" s="156">
        <v>0</v>
      </c>
      <c r="J96" s="98"/>
      <c r="K96" s="98"/>
      <c r="L96" s="98"/>
      <c r="M96" s="98"/>
    </row>
    <row r="97" spans="1:30" s="73" customFormat="1" x14ac:dyDescent="0.25">
      <c r="E97" s="99"/>
      <c r="F97" s="99"/>
      <c r="G97" s="99"/>
      <c r="H97" s="99"/>
      <c r="I97" s="157"/>
      <c r="J97" s="99"/>
      <c r="K97" s="99"/>
      <c r="L97" s="99"/>
      <c r="M97" s="99"/>
    </row>
    <row r="98" spans="1:30" s="13" customFormat="1" ht="13.5" customHeight="1" x14ac:dyDescent="0.3">
      <c r="A98" s="13" t="s">
        <v>98</v>
      </c>
      <c r="B98" s="125" t="s">
        <v>42</v>
      </c>
      <c r="C98" s="4">
        <v>6110318338085</v>
      </c>
      <c r="D98" s="5" t="s">
        <v>27</v>
      </c>
      <c r="E98" s="91" t="s">
        <v>28</v>
      </c>
      <c r="F98" s="92" t="s">
        <v>8</v>
      </c>
      <c r="G98" s="93" t="s">
        <v>29</v>
      </c>
      <c r="H98" s="94">
        <v>33828644306</v>
      </c>
      <c r="I98" s="155">
        <v>23098</v>
      </c>
      <c r="J98" s="100" t="s">
        <v>30</v>
      </c>
      <c r="K98" s="96" t="s">
        <v>30</v>
      </c>
      <c r="L98" s="96" t="s">
        <v>120</v>
      </c>
      <c r="M98" s="96" t="s">
        <v>120</v>
      </c>
      <c r="N98" s="3"/>
      <c r="O98" s="3"/>
      <c r="P98" s="3"/>
      <c r="Q98" s="16"/>
      <c r="S98" s="25"/>
      <c r="T98" s="25"/>
      <c r="U98" s="26"/>
      <c r="V98" s="27"/>
      <c r="Y98" s="3"/>
      <c r="Z98" s="28"/>
      <c r="AA98" s="21"/>
      <c r="AC98" s="26"/>
      <c r="AD98" s="27"/>
    </row>
    <row r="99" spans="1:30" s="13" customFormat="1" ht="14" customHeight="1" x14ac:dyDescent="0.3">
      <c r="A99" s="13" t="s">
        <v>98</v>
      </c>
      <c r="B99" s="125" t="s">
        <v>42</v>
      </c>
      <c r="C99" s="4">
        <v>6110318338085</v>
      </c>
      <c r="D99" s="5" t="s">
        <v>27</v>
      </c>
      <c r="E99" s="91" t="s">
        <v>28</v>
      </c>
      <c r="F99" s="92" t="s">
        <v>10</v>
      </c>
      <c r="G99" s="93" t="s">
        <v>36</v>
      </c>
      <c r="H99" s="94">
        <v>278771560033</v>
      </c>
      <c r="I99" s="155">
        <v>43012</v>
      </c>
      <c r="J99" s="100" t="s">
        <v>30</v>
      </c>
      <c r="K99" s="96" t="s">
        <v>30</v>
      </c>
      <c r="L99" s="96" t="s">
        <v>120</v>
      </c>
      <c r="M99" s="96" t="s">
        <v>120</v>
      </c>
      <c r="N99" s="3"/>
      <c r="O99" s="3"/>
      <c r="P99" s="3"/>
      <c r="Q99" s="16"/>
      <c r="S99" s="3"/>
      <c r="T99" s="3"/>
      <c r="U99" s="20"/>
      <c r="V99" s="21"/>
      <c r="Y99" s="25"/>
      <c r="Z99" s="26"/>
      <c r="AA99" s="27"/>
      <c r="AC99" s="22"/>
      <c r="AD99" s="21"/>
    </row>
    <row r="100" spans="1:30" s="13" customFormat="1" ht="13" customHeight="1" x14ac:dyDescent="0.25">
      <c r="A100" s="13" t="s">
        <v>98</v>
      </c>
      <c r="B100" s="125" t="s">
        <v>42</v>
      </c>
      <c r="C100" s="4">
        <v>6110318338085</v>
      </c>
      <c r="D100" s="5" t="s">
        <v>27</v>
      </c>
      <c r="E100" s="91" t="s">
        <v>28</v>
      </c>
      <c r="F100" s="103" t="s">
        <v>4</v>
      </c>
      <c r="G100" s="93" t="s">
        <v>37</v>
      </c>
      <c r="H100" s="94">
        <v>28223555709</v>
      </c>
      <c r="I100" s="155">
        <v>4233</v>
      </c>
      <c r="J100" s="95" t="s">
        <v>30</v>
      </c>
      <c r="K100" s="96" t="s">
        <v>30</v>
      </c>
      <c r="L100" s="96" t="s">
        <v>120</v>
      </c>
      <c r="M100" s="96" t="s">
        <v>120</v>
      </c>
      <c r="N100" s="3"/>
      <c r="O100" s="3"/>
      <c r="P100" s="3"/>
      <c r="Q100" s="16"/>
      <c r="S100" s="3"/>
      <c r="T100" s="3"/>
      <c r="U100" s="20"/>
      <c r="V100" s="21"/>
      <c r="AC100" s="22"/>
      <c r="AD100" s="21"/>
    </row>
    <row r="101" spans="1:30" s="13" customFormat="1" ht="16.5" customHeight="1" x14ac:dyDescent="0.3">
      <c r="A101" s="13" t="s">
        <v>98</v>
      </c>
      <c r="B101" s="125" t="s">
        <v>42</v>
      </c>
      <c r="C101" s="4">
        <v>6110318338085</v>
      </c>
      <c r="D101" s="5" t="s">
        <v>27</v>
      </c>
      <c r="E101" s="91" t="s">
        <v>28</v>
      </c>
      <c r="F101" s="92" t="s">
        <v>55</v>
      </c>
      <c r="G101" s="93" t="s">
        <v>37</v>
      </c>
      <c r="H101" s="94">
        <v>594920362724</v>
      </c>
      <c r="I101" s="160">
        <v>33000</v>
      </c>
      <c r="J101" s="96" t="s">
        <v>30</v>
      </c>
      <c r="K101" s="96" t="s">
        <v>30</v>
      </c>
      <c r="L101" s="96" t="s">
        <v>120</v>
      </c>
      <c r="M101" s="96" t="s">
        <v>120</v>
      </c>
      <c r="N101" s="3"/>
      <c r="O101" s="3"/>
      <c r="P101" s="3"/>
      <c r="Q101" s="16"/>
      <c r="Y101" s="3"/>
      <c r="Z101" s="22"/>
      <c r="AA101" s="21"/>
      <c r="AC101" s="26"/>
      <c r="AD101" s="27"/>
    </row>
    <row r="102" spans="1:30" s="13" customFormat="1" ht="13" x14ac:dyDescent="0.3">
      <c r="B102" s="70" t="s">
        <v>102</v>
      </c>
      <c r="C102" s="63"/>
      <c r="D102" s="64"/>
      <c r="E102" s="105"/>
      <c r="F102" s="106"/>
      <c r="G102" s="107"/>
      <c r="H102" s="108"/>
      <c r="I102" s="160">
        <f>I99++I100+I101+I98</f>
        <v>103343</v>
      </c>
      <c r="J102" s="100"/>
      <c r="K102" s="96"/>
      <c r="L102" s="96"/>
      <c r="M102" s="96"/>
      <c r="N102" s="3"/>
      <c r="O102" s="3"/>
      <c r="P102" s="3"/>
      <c r="Q102" s="16"/>
      <c r="S102" s="3"/>
      <c r="T102" s="3"/>
      <c r="U102" s="20"/>
      <c r="V102" s="21"/>
      <c r="Y102" s="25"/>
      <c r="Z102" s="26"/>
      <c r="AA102" s="27"/>
      <c r="AC102" s="28"/>
      <c r="AD102" s="21"/>
    </row>
    <row r="103" spans="1:30" s="13" customFormat="1" ht="13" x14ac:dyDescent="0.3">
      <c r="B103" s="70" t="s">
        <v>103</v>
      </c>
      <c r="C103" s="63"/>
      <c r="D103" s="64"/>
      <c r="E103" s="105"/>
      <c r="F103" s="106"/>
      <c r="G103" s="107"/>
      <c r="H103" s="108"/>
      <c r="I103" s="160">
        <v>0</v>
      </c>
      <c r="J103" s="100"/>
      <c r="K103" s="96"/>
      <c r="L103" s="96"/>
      <c r="M103" s="96"/>
      <c r="N103" s="3"/>
      <c r="O103" s="3"/>
      <c r="P103" s="3"/>
      <c r="Q103" s="16"/>
      <c r="S103" s="3"/>
      <c r="T103" s="3"/>
      <c r="U103" s="20"/>
      <c r="V103" s="21"/>
      <c r="Y103" s="25"/>
      <c r="Z103" s="26"/>
      <c r="AA103" s="27"/>
      <c r="AC103" s="28"/>
      <c r="AD103" s="21"/>
    </row>
    <row r="104" spans="1:30" x14ac:dyDescent="0.25">
      <c r="B104" s="70" t="s">
        <v>104</v>
      </c>
      <c r="C104" s="72"/>
      <c r="D104" s="72"/>
      <c r="E104" s="102"/>
      <c r="F104" s="102"/>
      <c r="G104" s="102"/>
      <c r="H104" s="102"/>
      <c r="I104" s="156">
        <v>100000</v>
      </c>
      <c r="J104" s="98"/>
      <c r="K104" s="98"/>
      <c r="L104" s="98"/>
      <c r="M104" s="98"/>
    </row>
    <row r="105" spans="1:30" x14ac:dyDescent="0.25">
      <c r="B105" s="70" t="s">
        <v>105</v>
      </c>
      <c r="C105" s="72"/>
      <c r="D105" s="72"/>
      <c r="E105" s="102"/>
      <c r="F105" s="102"/>
      <c r="G105" s="102"/>
      <c r="H105" s="102"/>
      <c r="I105" s="156">
        <v>0</v>
      </c>
      <c r="J105" s="98"/>
      <c r="K105" s="98"/>
      <c r="L105" s="98"/>
      <c r="M105" s="98"/>
    </row>
    <row r="106" spans="1:30" s="73" customFormat="1" x14ac:dyDescent="0.25">
      <c r="E106" s="99"/>
      <c r="F106" s="99"/>
      <c r="G106" s="99"/>
      <c r="H106" s="99"/>
      <c r="I106" s="157"/>
      <c r="J106" s="99"/>
      <c r="K106" s="99"/>
      <c r="L106" s="99"/>
      <c r="M106" s="99"/>
    </row>
    <row r="107" spans="1:30" s="13" customFormat="1" ht="13.5" customHeight="1" x14ac:dyDescent="0.3">
      <c r="A107" s="13" t="s">
        <v>98</v>
      </c>
      <c r="B107" s="125" t="s">
        <v>43</v>
      </c>
      <c r="C107" s="4">
        <v>6704213242184</v>
      </c>
      <c r="D107" s="5" t="s">
        <v>27</v>
      </c>
      <c r="E107" s="91" t="s">
        <v>28</v>
      </c>
      <c r="F107" s="92" t="s">
        <v>8</v>
      </c>
      <c r="G107" s="93" t="s">
        <v>29</v>
      </c>
      <c r="H107" s="94">
        <v>762250629909</v>
      </c>
      <c r="I107" s="155">
        <v>32000</v>
      </c>
      <c r="J107" s="96" t="s">
        <v>30</v>
      </c>
      <c r="K107" s="96" t="s">
        <v>30</v>
      </c>
      <c r="L107" s="96" t="s">
        <v>120</v>
      </c>
      <c r="M107" s="96" t="s">
        <v>120</v>
      </c>
      <c r="N107" s="3"/>
      <c r="O107" s="3"/>
      <c r="P107" s="3"/>
      <c r="Q107" s="16"/>
      <c r="S107" s="29"/>
      <c r="T107" s="29"/>
      <c r="U107" s="29"/>
      <c r="V107" s="29"/>
      <c r="Y107" s="17"/>
      <c r="Z107" s="18"/>
      <c r="AA107" s="18"/>
    </row>
    <row r="108" spans="1:30" s="13" customFormat="1" ht="18" customHeight="1" x14ac:dyDescent="0.3">
      <c r="A108" s="13" t="s">
        <v>98</v>
      </c>
      <c r="B108" s="125" t="s">
        <v>43</v>
      </c>
      <c r="C108" s="4">
        <v>6704213242184</v>
      </c>
      <c r="D108" s="5" t="s">
        <v>27</v>
      </c>
      <c r="E108" s="91" t="s">
        <v>28</v>
      </c>
      <c r="F108" s="92" t="s">
        <v>10</v>
      </c>
      <c r="G108" s="93" t="s">
        <v>36</v>
      </c>
      <c r="H108" s="94">
        <v>711240058338</v>
      </c>
      <c r="I108" s="160">
        <v>45000</v>
      </c>
      <c r="J108" s="96" t="s">
        <v>30</v>
      </c>
      <c r="K108" s="96" t="s">
        <v>30</v>
      </c>
      <c r="L108" s="96" t="s">
        <v>120</v>
      </c>
      <c r="M108" s="96" t="s">
        <v>120</v>
      </c>
      <c r="N108" s="3"/>
      <c r="O108" s="3"/>
      <c r="P108" s="3"/>
      <c r="Q108" s="16"/>
      <c r="S108" s="3"/>
      <c r="T108" s="3"/>
      <c r="U108" s="22"/>
      <c r="V108" s="21"/>
      <c r="Y108" s="29"/>
      <c r="Z108" s="29"/>
      <c r="AA108" s="29"/>
      <c r="AC108" s="26"/>
      <c r="AD108" s="27"/>
    </row>
    <row r="109" spans="1:30" s="13" customFormat="1" ht="13" x14ac:dyDescent="0.3">
      <c r="B109" s="70" t="s">
        <v>102</v>
      </c>
      <c r="C109" s="63"/>
      <c r="D109" s="64"/>
      <c r="E109" s="105"/>
      <c r="F109" s="106"/>
      <c r="G109" s="107"/>
      <c r="H109" s="108"/>
      <c r="I109" s="160">
        <f>I107+I108</f>
        <v>77000</v>
      </c>
      <c r="J109" s="100"/>
      <c r="K109" s="96"/>
      <c r="L109" s="96"/>
      <c r="M109" s="96"/>
      <c r="N109" s="3"/>
      <c r="O109" s="3"/>
      <c r="P109" s="3"/>
      <c r="Q109" s="16"/>
      <c r="S109" s="3"/>
      <c r="T109" s="3"/>
      <c r="U109" s="20"/>
      <c r="V109" s="21"/>
      <c r="Y109" s="25"/>
      <c r="Z109" s="26"/>
      <c r="AA109" s="27"/>
      <c r="AC109" s="28"/>
      <c r="AD109" s="21"/>
    </row>
    <row r="110" spans="1:30" s="13" customFormat="1" ht="13" x14ac:dyDescent="0.3">
      <c r="B110" s="70" t="s">
        <v>103</v>
      </c>
      <c r="C110" s="63"/>
      <c r="D110" s="64"/>
      <c r="E110" s="105"/>
      <c r="F110" s="106"/>
      <c r="G110" s="107"/>
      <c r="H110" s="108"/>
      <c r="I110" s="160">
        <v>0</v>
      </c>
      <c r="J110" s="100"/>
      <c r="K110" s="96"/>
      <c r="L110" s="96"/>
      <c r="M110" s="96"/>
      <c r="N110" s="3"/>
      <c r="O110" s="3"/>
      <c r="P110" s="3"/>
      <c r="Q110" s="16"/>
      <c r="S110" s="3"/>
      <c r="T110" s="3"/>
      <c r="U110" s="20"/>
      <c r="V110" s="21"/>
      <c r="Y110" s="25"/>
      <c r="Z110" s="26"/>
      <c r="AA110" s="27"/>
      <c r="AC110" s="28"/>
      <c r="AD110" s="21"/>
    </row>
    <row r="111" spans="1:30" x14ac:dyDescent="0.25">
      <c r="B111" s="70" t="s">
        <v>104</v>
      </c>
      <c r="C111" s="72"/>
      <c r="D111" s="72"/>
      <c r="E111" s="102"/>
      <c r="F111" s="102"/>
      <c r="G111" s="102"/>
      <c r="H111" s="102"/>
      <c r="I111" s="156">
        <f>I109</f>
        <v>77000</v>
      </c>
      <c r="J111" s="98"/>
      <c r="K111" s="98"/>
      <c r="L111" s="98"/>
      <c r="M111" s="98"/>
    </row>
    <row r="112" spans="1:30" x14ac:dyDescent="0.25">
      <c r="B112" s="70" t="s">
        <v>105</v>
      </c>
      <c r="C112" s="72"/>
      <c r="D112" s="72"/>
      <c r="E112" s="102"/>
      <c r="F112" s="102"/>
      <c r="G112" s="102"/>
      <c r="H112" s="102"/>
      <c r="I112" s="161">
        <v>0</v>
      </c>
      <c r="J112" s="98"/>
      <c r="K112" s="98"/>
      <c r="L112" s="98"/>
      <c r="M112" s="98"/>
    </row>
    <row r="113" spans="1:30" s="73" customFormat="1" x14ac:dyDescent="0.25">
      <c r="E113" s="99"/>
      <c r="F113" s="99"/>
      <c r="G113" s="99"/>
      <c r="H113" s="99"/>
      <c r="I113" s="157"/>
      <c r="J113" s="99"/>
      <c r="K113" s="99"/>
      <c r="L113" s="99"/>
      <c r="M113" s="99"/>
    </row>
    <row r="114" spans="1:30" s="13" customFormat="1" ht="13" x14ac:dyDescent="0.3">
      <c r="A114" s="13" t="s">
        <v>98</v>
      </c>
      <c r="B114" s="125" t="s">
        <v>44</v>
      </c>
      <c r="C114" s="4">
        <v>8112269622085</v>
      </c>
      <c r="D114" s="5" t="s">
        <v>27</v>
      </c>
      <c r="E114" s="91" t="s">
        <v>3</v>
      </c>
      <c r="F114" s="92" t="s">
        <v>8</v>
      </c>
      <c r="G114" s="93" t="s">
        <v>29</v>
      </c>
      <c r="H114" s="94">
        <v>486362849690</v>
      </c>
      <c r="I114" s="160">
        <v>0</v>
      </c>
      <c r="J114" s="100" t="s">
        <v>30</v>
      </c>
      <c r="K114" s="96" t="s">
        <v>30</v>
      </c>
      <c r="L114" s="96" t="s">
        <v>120</v>
      </c>
      <c r="M114" s="96" t="s">
        <v>120</v>
      </c>
      <c r="N114" s="12"/>
      <c r="O114" s="12"/>
      <c r="P114" s="12"/>
      <c r="Q114" s="12"/>
      <c r="S114" s="14"/>
      <c r="T114" s="14"/>
      <c r="U114" s="14"/>
      <c r="V114" s="14"/>
      <c r="Y114" s="14"/>
      <c r="Z114" s="14"/>
      <c r="AA114" s="14"/>
      <c r="AC114" s="14"/>
      <c r="AD114" s="14"/>
    </row>
    <row r="115" spans="1:30" s="13" customFormat="1" x14ac:dyDescent="0.25">
      <c r="A115" s="13" t="s">
        <v>98</v>
      </c>
      <c r="B115" s="125" t="s">
        <v>44</v>
      </c>
      <c r="C115" s="4">
        <v>8112269622085</v>
      </c>
      <c r="D115" s="5" t="s">
        <v>27</v>
      </c>
      <c r="E115" s="91" t="s">
        <v>3</v>
      </c>
      <c r="F115" s="92" t="s">
        <v>45</v>
      </c>
      <c r="G115" s="93" t="s">
        <v>46</v>
      </c>
      <c r="H115" s="94">
        <v>334058779168</v>
      </c>
      <c r="I115" s="155">
        <v>44000</v>
      </c>
      <c r="J115" s="95" t="s">
        <v>30</v>
      </c>
      <c r="K115" s="96" t="s">
        <v>30</v>
      </c>
      <c r="L115" s="96" t="s">
        <v>120</v>
      </c>
      <c r="M115" s="96" t="s">
        <v>120</v>
      </c>
      <c r="N115" s="3"/>
      <c r="O115" s="3"/>
      <c r="P115" s="3"/>
      <c r="Q115" s="16"/>
      <c r="S115" s="3"/>
      <c r="T115" s="3"/>
      <c r="U115" s="20"/>
      <c r="V115" s="21"/>
      <c r="Y115" s="3"/>
      <c r="Z115" s="22"/>
      <c r="AA115" s="21"/>
      <c r="AC115" s="22"/>
      <c r="AD115" s="21"/>
    </row>
    <row r="116" spans="1:30" s="13" customFormat="1" ht="13" x14ac:dyDescent="0.3">
      <c r="B116" s="70" t="s">
        <v>102</v>
      </c>
      <c r="C116" s="63"/>
      <c r="D116" s="64"/>
      <c r="E116" s="105"/>
      <c r="F116" s="106"/>
      <c r="G116" s="107"/>
      <c r="H116" s="108"/>
      <c r="I116" s="160">
        <f>0+I115</f>
        <v>44000</v>
      </c>
      <c r="J116" s="100"/>
      <c r="K116" s="96"/>
      <c r="L116" s="96"/>
      <c r="M116" s="96"/>
      <c r="N116" s="3"/>
      <c r="O116" s="3"/>
      <c r="P116" s="3"/>
      <c r="Q116" s="16"/>
      <c r="S116" s="3"/>
      <c r="T116" s="3"/>
      <c r="U116" s="20"/>
      <c r="V116" s="21"/>
      <c r="Y116" s="25"/>
      <c r="Z116" s="26"/>
      <c r="AA116" s="27"/>
      <c r="AC116" s="28"/>
      <c r="AD116" s="21"/>
    </row>
    <row r="117" spans="1:30" s="13" customFormat="1" ht="13" x14ac:dyDescent="0.3">
      <c r="B117" s="70" t="s">
        <v>103</v>
      </c>
      <c r="C117" s="63"/>
      <c r="D117" s="64"/>
      <c r="E117" s="105"/>
      <c r="F117" s="106"/>
      <c r="G117" s="107"/>
      <c r="H117" s="108"/>
      <c r="I117" s="160">
        <v>0</v>
      </c>
      <c r="J117" s="100"/>
      <c r="K117" s="96"/>
      <c r="L117" s="96"/>
      <c r="M117" s="96"/>
      <c r="N117" s="3"/>
      <c r="O117" s="3"/>
      <c r="P117" s="3"/>
      <c r="Q117" s="16"/>
      <c r="S117" s="3"/>
      <c r="T117" s="3"/>
      <c r="U117" s="20"/>
      <c r="V117" s="21"/>
      <c r="Y117" s="25"/>
      <c r="Z117" s="26"/>
      <c r="AA117" s="27"/>
      <c r="AC117" s="28"/>
      <c r="AD117" s="21"/>
    </row>
    <row r="118" spans="1:30" x14ac:dyDescent="0.25">
      <c r="B118" s="70" t="s">
        <v>104</v>
      </c>
      <c r="C118" s="72"/>
      <c r="D118" s="72"/>
      <c r="E118" s="102"/>
      <c r="F118" s="102"/>
      <c r="G118" s="102"/>
      <c r="H118" s="102"/>
      <c r="I118" s="156">
        <f>I116</f>
        <v>44000</v>
      </c>
      <c r="J118" s="98"/>
      <c r="K118" s="98"/>
      <c r="L118" s="98"/>
      <c r="M118" s="98"/>
    </row>
    <row r="119" spans="1:30" x14ac:dyDescent="0.25">
      <c r="B119" s="70" t="s">
        <v>105</v>
      </c>
      <c r="C119" s="72"/>
      <c r="D119" s="72"/>
      <c r="E119" s="102"/>
      <c r="F119" s="102"/>
      <c r="G119" s="102"/>
      <c r="H119" s="102"/>
      <c r="I119" s="156">
        <v>0</v>
      </c>
      <c r="J119" s="98"/>
      <c r="K119" s="98"/>
      <c r="L119" s="98"/>
      <c r="M119" s="98"/>
    </row>
    <row r="120" spans="1:30" s="73" customFormat="1" x14ac:dyDescent="0.25">
      <c r="E120" s="99"/>
      <c r="F120" s="99"/>
      <c r="G120" s="99"/>
      <c r="H120" s="99"/>
      <c r="I120" s="157"/>
      <c r="J120" s="99"/>
      <c r="K120" s="99"/>
      <c r="L120" s="99"/>
      <c r="M120" s="99"/>
    </row>
    <row r="121" spans="1:30" s="13" customFormat="1" ht="13" x14ac:dyDescent="0.3">
      <c r="A121" s="13" t="s">
        <v>98</v>
      </c>
      <c r="B121" s="125" t="s">
        <v>44</v>
      </c>
      <c r="C121" s="4">
        <v>8112269622085</v>
      </c>
      <c r="D121" s="5" t="s">
        <v>27</v>
      </c>
      <c r="E121" s="91" t="s">
        <v>28</v>
      </c>
      <c r="F121" s="92" t="s">
        <v>8</v>
      </c>
      <c r="G121" s="93" t="s">
        <v>29</v>
      </c>
      <c r="H121" s="94">
        <v>142787456902</v>
      </c>
      <c r="I121" s="160">
        <v>40000</v>
      </c>
      <c r="J121" s="96" t="s">
        <v>30</v>
      </c>
      <c r="K121" s="96" t="s">
        <v>30</v>
      </c>
      <c r="L121" s="96" t="s">
        <v>120</v>
      </c>
      <c r="M121" s="96" t="s">
        <v>120</v>
      </c>
      <c r="N121" s="3"/>
      <c r="O121" s="3"/>
      <c r="P121" s="3"/>
      <c r="Q121" s="16"/>
      <c r="S121" s="17"/>
      <c r="T121" s="17"/>
      <c r="U121" s="18"/>
      <c r="V121" s="18"/>
      <c r="Y121" s="3"/>
      <c r="Z121" s="22"/>
      <c r="AA121" s="21"/>
      <c r="AC121" s="18"/>
      <c r="AD121" s="18"/>
    </row>
    <row r="122" spans="1:30" s="13" customFormat="1" ht="13" x14ac:dyDescent="0.3">
      <c r="B122" s="70" t="s">
        <v>102</v>
      </c>
      <c r="C122" s="63"/>
      <c r="D122" s="64"/>
      <c r="E122" s="105"/>
      <c r="F122" s="106"/>
      <c r="G122" s="107"/>
      <c r="H122" s="108"/>
      <c r="I122" s="160">
        <f>0+I121</f>
        <v>40000</v>
      </c>
      <c r="J122" s="100"/>
      <c r="K122" s="96"/>
      <c r="L122" s="96"/>
      <c r="M122" s="96"/>
      <c r="N122" s="3"/>
      <c r="O122" s="3"/>
      <c r="P122" s="3"/>
      <c r="Q122" s="16"/>
      <c r="S122" s="3"/>
      <c r="T122" s="3"/>
      <c r="U122" s="20"/>
      <c r="V122" s="21"/>
      <c r="Y122" s="25"/>
      <c r="Z122" s="26"/>
      <c r="AA122" s="27"/>
      <c r="AC122" s="28"/>
      <c r="AD122" s="21"/>
    </row>
    <row r="123" spans="1:30" s="13" customFormat="1" ht="13" x14ac:dyDescent="0.3">
      <c r="B123" s="70" t="s">
        <v>103</v>
      </c>
      <c r="C123" s="63"/>
      <c r="D123" s="64"/>
      <c r="E123" s="105"/>
      <c r="F123" s="106"/>
      <c r="G123" s="107"/>
      <c r="H123" s="108"/>
      <c r="I123" s="160">
        <v>0</v>
      </c>
      <c r="J123" s="100"/>
      <c r="K123" s="96"/>
      <c r="L123" s="96"/>
      <c r="M123" s="96"/>
      <c r="N123" s="3"/>
      <c r="O123" s="3"/>
      <c r="P123" s="3"/>
      <c r="Q123" s="16"/>
      <c r="S123" s="3"/>
      <c r="T123" s="3"/>
      <c r="U123" s="20"/>
      <c r="V123" s="21"/>
      <c r="Y123" s="25"/>
      <c r="Z123" s="26"/>
      <c r="AA123" s="27"/>
      <c r="AC123" s="28"/>
      <c r="AD123" s="21"/>
    </row>
    <row r="124" spans="1:30" x14ac:dyDescent="0.25">
      <c r="B124" s="70" t="s">
        <v>104</v>
      </c>
      <c r="C124" s="72"/>
      <c r="D124" s="72"/>
      <c r="E124" s="102"/>
      <c r="F124" s="102"/>
      <c r="G124" s="102"/>
      <c r="H124" s="102"/>
      <c r="I124" s="156">
        <f>I122</f>
        <v>40000</v>
      </c>
      <c r="J124" s="98"/>
      <c r="K124" s="98"/>
      <c r="L124" s="98"/>
      <c r="M124" s="98"/>
    </row>
    <row r="125" spans="1:30" x14ac:dyDescent="0.25">
      <c r="B125" s="70" t="s">
        <v>105</v>
      </c>
      <c r="C125" s="72"/>
      <c r="D125" s="72"/>
      <c r="E125" s="102"/>
      <c r="F125" s="102"/>
      <c r="G125" s="102"/>
      <c r="H125" s="102"/>
      <c r="I125" s="156">
        <v>0</v>
      </c>
      <c r="J125" s="98"/>
      <c r="K125" s="98"/>
      <c r="L125" s="98"/>
      <c r="M125" s="98"/>
    </row>
    <row r="126" spans="1:30" s="73" customFormat="1" x14ac:dyDescent="0.25">
      <c r="E126" s="99"/>
      <c r="F126" s="99"/>
      <c r="G126" s="99"/>
      <c r="H126" s="99"/>
      <c r="I126" s="157"/>
      <c r="J126" s="99"/>
      <c r="K126" s="99"/>
      <c r="L126" s="99"/>
      <c r="M126" s="99"/>
    </row>
    <row r="127" spans="1:30" s="13" customFormat="1" ht="13" x14ac:dyDescent="0.3">
      <c r="A127" s="13" t="s">
        <v>98</v>
      </c>
      <c r="B127" s="125" t="s">
        <v>75</v>
      </c>
      <c r="C127" s="132">
        <v>8319054804707</v>
      </c>
      <c r="D127" s="5" t="s">
        <v>27</v>
      </c>
      <c r="E127" s="91" t="s">
        <v>3</v>
      </c>
      <c r="F127" s="92" t="s">
        <v>4</v>
      </c>
      <c r="G127" s="93" t="s">
        <v>37</v>
      </c>
      <c r="H127" s="94">
        <v>852919105622</v>
      </c>
      <c r="I127" s="155">
        <v>2000</v>
      </c>
      <c r="J127" s="95" t="s">
        <v>30</v>
      </c>
      <c r="K127" s="96" t="s">
        <v>30</v>
      </c>
      <c r="L127" s="113" t="s">
        <v>121</v>
      </c>
      <c r="M127" s="96" t="s">
        <v>120</v>
      </c>
      <c r="N127" s="3"/>
      <c r="O127" s="3"/>
      <c r="P127" s="3"/>
      <c r="Q127" s="16"/>
      <c r="S127" s="25"/>
      <c r="T127" s="25"/>
      <c r="U127" s="26"/>
      <c r="V127" s="27"/>
      <c r="Y127" s="3"/>
      <c r="Z127" s="22"/>
      <c r="AA127" s="21"/>
      <c r="AC127" s="22"/>
      <c r="AD127" s="21"/>
    </row>
    <row r="128" spans="1:30" s="13" customFormat="1" x14ac:dyDescent="0.25">
      <c r="A128" s="13" t="s">
        <v>98</v>
      </c>
      <c r="B128" s="125" t="s">
        <v>75</v>
      </c>
      <c r="C128" s="132">
        <v>8319054804707</v>
      </c>
      <c r="D128" s="5" t="s">
        <v>27</v>
      </c>
      <c r="E128" s="91" t="s">
        <v>3</v>
      </c>
      <c r="F128" s="92" t="s">
        <v>55</v>
      </c>
      <c r="G128" s="93" t="s">
        <v>37</v>
      </c>
      <c r="H128" s="94">
        <v>5165484225626</v>
      </c>
      <c r="I128" s="162">
        <v>45000</v>
      </c>
      <c r="J128" s="96" t="s">
        <v>30</v>
      </c>
      <c r="K128" s="96" t="s">
        <v>30</v>
      </c>
      <c r="L128" s="113" t="s">
        <v>121</v>
      </c>
      <c r="M128" s="96" t="s">
        <v>120</v>
      </c>
      <c r="N128" s="3"/>
      <c r="O128" s="3"/>
      <c r="P128" s="3"/>
      <c r="S128" s="7"/>
      <c r="T128" s="7"/>
      <c r="U128" s="15"/>
      <c r="V128" s="15"/>
    </row>
    <row r="129" spans="1:30" s="13" customFormat="1" ht="13" x14ac:dyDescent="0.3">
      <c r="B129" s="70" t="s">
        <v>102</v>
      </c>
      <c r="C129" s="63"/>
      <c r="D129" s="64"/>
      <c r="E129" s="105"/>
      <c r="F129" s="106"/>
      <c r="G129" s="107"/>
      <c r="H129" s="108"/>
      <c r="I129" s="160">
        <f>I127+I128</f>
        <v>47000</v>
      </c>
      <c r="J129" s="100"/>
      <c r="K129" s="96"/>
      <c r="L129" s="96"/>
      <c r="M129" s="96"/>
      <c r="N129" s="3"/>
      <c r="O129" s="3"/>
      <c r="P129" s="3"/>
      <c r="Q129" s="16"/>
      <c r="S129" s="3"/>
      <c r="T129" s="3"/>
      <c r="U129" s="20"/>
      <c r="V129" s="21"/>
      <c r="Y129" s="25"/>
      <c r="Z129" s="26"/>
      <c r="AA129" s="27"/>
      <c r="AC129" s="28"/>
      <c r="AD129" s="21"/>
    </row>
    <row r="130" spans="1:30" s="13" customFormat="1" ht="13" x14ac:dyDescent="0.3">
      <c r="B130" s="70" t="s">
        <v>103</v>
      </c>
      <c r="C130" s="63"/>
      <c r="D130" s="64"/>
      <c r="E130" s="105"/>
      <c r="F130" s="106"/>
      <c r="G130" s="107"/>
      <c r="H130" s="108"/>
      <c r="I130" s="160">
        <v>0</v>
      </c>
      <c r="J130" s="100"/>
      <c r="K130" s="96"/>
      <c r="L130" s="96"/>
      <c r="M130" s="96"/>
      <c r="N130" s="3"/>
      <c r="O130" s="3"/>
      <c r="P130" s="3"/>
      <c r="Q130" s="16"/>
      <c r="S130" s="3"/>
      <c r="T130" s="3"/>
      <c r="U130" s="20"/>
      <c r="V130" s="21"/>
      <c r="Y130" s="25"/>
      <c r="Z130" s="26"/>
      <c r="AA130" s="27"/>
      <c r="AC130" s="28"/>
      <c r="AD130" s="21"/>
    </row>
    <row r="131" spans="1:30" x14ac:dyDescent="0.25">
      <c r="B131" s="70" t="s">
        <v>104</v>
      </c>
      <c r="C131" s="72"/>
      <c r="D131" s="72"/>
      <c r="E131" s="102"/>
      <c r="F131" s="102"/>
      <c r="G131" s="102"/>
      <c r="H131" s="102"/>
      <c r="I131" s="156">
        <f>I129</f>
        <v>47000</v>
      </c>
      <c r="J131" s="98"/>
      <c r="K131" s="98"/>
      <c r="L131" s="98"/>
      <c r="M131" s="98"/>
    </row>
    <row r="132" spans="1:30" x14ac:dyDescent="0.25">
      <c r="B132" s="70" t="s">
        <v>105</v>
      </c>
      <c r="C132" s="72"/>
      <c r="D132" s="72"/>
      <c r="E132" s="102"/>
      <c r="F132" s="102"/>
      <c r="G132" s="102"/>
      <c r="H132" s="102"/>
      <c r="I132" s="156">
        <v>0</v>
      </c>
      <c r="J132" s="98"/>
      <c r="K132" s="98"/>
      <c r="L132" s="98"/>
      <c r="M132" s="98"/>
    </row>
    <row r="133" spans="1:30" s="78" customFormat="1" x14ac:dyDescent="0.25">
      <c r="E133" s="109"/>
      <c r="F133" s="109"/>
      <c r="G133" s="109"/>
      <c r="H133" s="109"/>
      <c r="I133" s="163"/>
      <c r="J133" s="109"/>
      <c r="K133" s="109"/>
      <c r="L133" s="109"/>
      <c r="M133" s="109"/>
    </row>
    <row r="134" spans="1:30" x14ac:dyDescent="0.25">
      <c r="B134" s="125" t="s">
        <v>75</v>
      </c>
      <c r="C134" s="88">
        <v>5762313710958</v>
      </c>
      <c r="D134" s="71" t="s">
        <v>27</v>
      </c>
      <c r="E134" s="98" t="s">
        <v>106</v>
      </c>
      <c r="F134" s="110" t="s">
        <v>17</v>
      </c>
      <c r="G134" s="111" t="s">
        <v>29</v>
      </c>
      <c r="H134" s="112">
        <v>310045182519</v>
      </c>
      <c r="I134" s="156">
        <v>60000</v>
      </c>
      <c r="J134" s="113"/>
      <c r="K134" s="113"/>
      <c r="L134" s="113" t="s">
        <v>120</v>
      </c>
      <c r="M134" s="113" t="s">
        <v>120</v>
      </c>
      <c r="N134" s="87"/>
      <c r="O134" s="87"/>
      <c r="P134" s="87"/>
      <c r="S134" s="90"/>
      <c r="T134" s="90"/>
      <c r="U134" s="89"/>
      <c r="V134" s="89"/>
    </row>
    <row r="135" spans="1:30" s="13" customFormat="1" ht="13" x14ac:dyDescent="0.3">
      <c r="B135" s="70" t="s">
        <v>102</v>
      </c>
      <c r="C135" s="63"/>
      <c r="D135" s="64"/>
      <c r="E135" s="105"/>
      <c r="F135" s="106"/>
      <c r="G135" s="107"/>
      <c r="H135" s="108"/>
      <c r="I135" s="160">
        <v>0</v>
      </c>
      <c r="J135" s="100"/>
      <c r="K135" s="96"/>
      <c r="L135" s="96"/>
      <c r="M135" s="96"/>
      <c r="N135" s="3"/>
      <c r="O135" s="3"/>
      <c r="P135" s="3"/>
      <c r="Q135" s="16"/>
      <c r="S135" s="3"/>
      <c r="T135" s="3"/>
      <c r="U135" s="20"/>
      <c r="V135" s="21"/>
      <c r="Y135" s="25"/>
      <c r="Z135" s="26"/>
      <c r="AA135" s="27"/>
      <c r="AC135" s="28"/>
      <c r="AD135" s="21"/>
    </row>
    <row r="136" spans="1:30" s="13" customFormat="1" ht="13" x14ac:dyDescent="0.3">
      <c r="B136" s="70" t="s">
        <v>103</v>
      </c>
      <c r="C136" s="63"/>
      <c r="D136" s="64"/>
      <c r="E136" s="105"/>
      <c r="F136" s="106"/>
      <c r="G136" s="107"/>
      <c r="H136" s="108"/>
      <c r="I136" s="160">
        <f>I134</f>
        <v>60000</v>
      </c>
      <c r="J136" s="100"/>
      <c r="K136" s="96"/>
      <c r="L136" s="96"/>
      <c r="M136" s="96"/>
      <c r="N136" s="3"/>
      <c r="O136" s="3"/>
      <c r="P136" s="3"/>
      <c r="Q136" s="16"/>
      <c r="S136" s="3"/>
      <c r="T136" s="3"/>
      <c r="U136" s="20"/>
      <c r="V136" s="21"/>
      <c r="Y136" s="25"/>
      <c r="Z136" s="26"/>
      <c r="AA136" s="27"/>
      <c r="AC136" s="28"/>
      <c r="AD136" s="21"/>
    </row>
    <row r="137" spans="1:30" x14ac:dyDescent="0.25">
      <c r="B137" s="70" t="s">
        <v>104</v>
      </c>
      <c r="C137" s="72"/>
      <c r="D137" s="72"/>
      <c r="E137" s="102"/>
      <c r="F137" s="102"/>
      <c r="G137" s="102"/>
      <c r="H137" s="102"/>
      <c r="I137" s="156">
        <f>0</f>
        <v>0</v>
      </c>
      <c r="J137" s="98"/>
      <c r="K137" s="98"/>
      <c r="L137" s="98"/>
      <c r="M137" s="98"/>
    </row>
    <row r="138" spans="1:30" x14ac:dyDescent="0.25">
      <c r="B138" s="70" t="s">
        <v>105</v>
      </c>
      <c r="C138" s="72"/>
      <c r="D138" s="72"/>
      <c r="E138" s="102"/>
      <c r="F138" s="102"/>
      <c r="G138" s="102"/>
      <c r="H138" s="102"/>
      <c r="I138" s="156">
        <f>I136</f>
        <v>60000</v>
      </c>
      <c r="J138" s="98"/>
      <c r="K138" s="98"/>
      <c r="L138" s="98"/>
      <c r="M138" s="98"/>
    </row>
    <row r="139" spans="1:30" s="73" customFormat="1" x14ac:dyDescent="0.25">
      <c r="E139" s="99"/>
      <c r="F139" s="99"/>
      <c r="G139" s="99"/>
      <c r="H139" s="99"/>
      <c r="I139" s="157"/>
      <c r="J139" s="99"/>
      <c r="K139" s="99"/>
      <c r="L139" s="99"/>
      <c r="M139" s="99"/>
    </row>
    <row r="140" spans="1:30" s="13" customFormat="1" x14ac:dyDescent="0.25">
      <c r="A140" s="13" t="s">
        <v>98</v>
      </c>
      <c r="B140" s="125" t="s">
        <v>73</v>
      </c>
      <c r="C140" s="132">
        <v>8319054804707</v>
      </c>
      <c r="D140" s="33" t="s">
        <v>27</v>
      </c>
      <c r="E140" s="91" t="s">
        <v>3</v>
      </c>
      <c r="F140" s="92" t="s">
        <v>45</v>
      </c>
      <c r="G140" s="93" t="s">
        <v>46</v>
      </c>
      <c r="H140" s="101">
        <v>9796740070958</v>
      </c>
      <c r="I140" s="160">
        <f>9400*19</f>
        <v>178600</v>
      </c>
      <c r="J140" s="100" t="s">
        <v>30</v>
      </c>
      <c r="K140" s="100" t="s">
        <v>30</v>
      </c>
      <c r="L140" s="148" t="s">
        <v>121</v>
      </c>
      <c r="M140" s="100" t="s">
        <v>120</v>
      </c>
      <c r="N140" s="3"/>
      <c r="O140" s="3"/>
      <c r="P140" s="3"/>
      <c r="Q140" s="36"/>
      <c r="S140" s="3"/>
      <c r="T140" s="3"/>
      <c r="U140" s="22"/>
      <c r="V140" s="21"/>
      <c r="Y140" s="3"/>
      <c r="Z140" s="22"/>
      <c r="AA140" s="21"/>
    </row>
    <row r="141" spans="1:30" s="13" customFormat="1" ht="13" x14ac:dyDescent="0.3">
      <c r="B141" s="70" t="s">
        <v>102</v>
      </c>
      <c r="C141" s="63"/>
      <c r="D141" s="64"/>
      <c r="E141" s="105"/>
      <c r="F141" s="106"/>
      <c r="G141" s="107"/>
      <c r="H141" s="108"/>
      <c r="I141" s="160">
        <v>0</v>
      </c>
      <c r="J141" s="100"/>
      <c r="K141" s="96"/>
      <c r="L141" s="96"/>
      <c r="M141" s="96"/>
      <c r="N141" s="3"/>
      <c r="O141" s="3"/>
      <c r="P141" s="3"/>
      <c r="Q141" s="16"/>
      <c r="S141" s="3"/>
      <c r="T141" s="3"/>
      <c r="U141" s="20"/>
      <c r="V141" s="21"/>
      <c r="Y141" s="25"/>
      <c r="Z141" s="26"/>
      <c r="AA141" s="27"/>
      <c r="AC141" s="28"/>
      <c r="AD141" s="21"/>
    </row>
    <row r="142" spans="1:30" s="13" customFormat="1" ht="13" x14ac:dyDescent="0.3">
      <c r="B142" s="70" t="s">
        <v>103</v>
      </c>
      <c r="C142" s="63"/>
      <c r="D142" s="64"/>
      <c r="E142" s="105"/>
      <c r="F142" s="106"/>
      <c r="G142" s="107"/>
      <c r="H142" s="108"/>
      <c r="I142" s="160">
        <f>9400*19</f>
        <v>178600</v>
      </c>
      <c r="J142" s="100"/>
      <c r="K142" s="96"/>
      <c r="L142" s="96"/>
      <c r="M142" s="96"/>
      <c r="N142" s="3"/>
      <c r="O142" s="3"/>
      <c r="P142" s="3"/>
      <c r="Q142" s="16"/>
      <c r="S142" s="3"/>
      <c r="T142" s="3"/>
      <c r="U142" s="20"/>
      <c r="V142" s="21"/>
      <c r="Y142" s="25"/>
      <c r="Z142" s="26"/>
      <c r="AA142" s="27"/>
      <c r="AC142" s="28"/>
      <c r="AD142" s="21"/>
    </row>
    <row r="143" spans="1:30" x14ac:dyDescent="0.25">
      <c r="B143" s="70" t="s">
        <v>104</v>
      </c>
      <c r="C143" s="72"/>
      <c r="D143" s="72"/>
      <c r="E143" s="102"/>
      <c r="F143" s="102"/>
      <c r="G143" s="102"/>
      <c r="H143" s="102"/>
      <c r="I143" s="156">
        <f>0</f>
        <v>0</v>
      </c>
      <c r="J143" s="98"/>
      <c r="K143" s="98"/>
      <c r="L143" s="98"/>
      <c r="M143" s="98"/>
    </row>
    <row r="144" spans="1:30" x14ac:dyDescent="0.25">
      <c r="B144" s="70" t="s">
        <v>105</v>
      </c>
      <c r="C144" s="72"/>
      <c r="D144" s="72"/>
      <c r="E144" s="102"/>
      <c r="F144" s="102"/>
      <c r="G144" s="102"/>
      <c r="H144" s="102"/>
      <c r="I144" s="156">
        <v>100000</v>
      </c>
      <c r="J144" s="98"/>
      <c r="K144" s="98"/>
      <c r="L144" s="98"/>
      <c r="M144" s="98"/>
    </row>
    <row r="145" spans="1:30" s="73" customFormat="1" x14ac:dyDescent="0.25">
      <c r="E145" s="99"/>
      <c r="F145" s="99"/>
      <c r="G145" s="99"/>
      <c r="H145" s="99"/>
      <c r="I145" s="157"/>
      <c r="J145" s="99"/>
      <c r="K145" s="99"/>
      <c r="L145" s="99"/>
      <c r="M145" s="99"/>
    </row>
    <row r="146" spans="1:30" s="13" customFormat="1" x14ac:dyDescent="0.25">
      <c r="A146" s="13" t="s">
        <v>98</v>
      </c>
      <c r="B146" s="125" t="s">
        <v>47</v>
      </c>
      <c r="C146" s="4">
        <v>6610070713086</v>
      </c>
      <c r="D146" s="5" t="s">
        <v>27</v>
      </c>
      <c r="E146" s="91" t="s">
        <v>28</v>
      </c>
      <c r="F146" s="92" t="s">
        <v>8</v>
      </c>
      <c r="G146" s="93" t="s">
        <v>29</v>
      </c>
      <c r="H146" s="94">
        <v>502413185548</v>
      </c>
      <c r="I146" s="155">
        <v>89030</v>
      </c>
      <c r="J146" s="95" t="s">
        <v>30</v>
      </c>
      <c r="K146" s="96" t="s">
        <v>30</v>
      </c>
      <c r="L146" s="96" t="s">
        <v>120</v>
      </c>
      <c r="M146" s="96" t="s">
        <v>120</v>
      </c>
      <c r="N146" s="3"/>
      <c r="O146" s="3"/>
      <c r="P146" s="3"/>
      <c r="Q146" s="16"/>
      <c r="S146" s="23"/>
      <c r="T146" s="23"/>
      <c r="U146" s="31"/>
      <c r="V146" s="21"/>
      <c r="Y146" s="3"/>
      <c r="Z146" s="22"/>
      <c r="AA146" s="21"/>
      <c r="AC146" s="20"/>
      <c r="AD146" s="21"/>
    </row>
    <row r="147" spans="1:30" s="13" customFormat="1" ht="13" x14ac:dyDescent="0.3">
      <c r="A147" s="13" t="s">
        <v>98</v>
      </c>
      <c r="B147" s="125" t="s">
        <v>47</v>
      </c>
      <c r="C147" s="4">
        <v>6610070713086</v>
      </c>
      <c r="D147" s="5" t="s">
        <v>27</v>
      </c>
      <c r="E147" s="91" t="s">
        <v>28</v>
      </c>
      <c r="F147" s="92" t="s">
        <v>10</v>
      </c>
      <c r="G147" s="93" t="s">
        <v>36</v>
      </c>
      <c r="H147" s="94">
        <v>778542953725</v>
      </c>
      <c r="I147" s="155">
        <v>85000</v>
      </c>
      <c r="J147" s="96" t="s">
        <v>30</v>
      </c>
      <c r="K147" s="96" t="s">
        <v>30</v>
      </c>
      <c r="L147" s="96" t="s">
        <v>120</v>
      </c>
      <c r="M147" s="96" t="s">
        <v>120</v>
      </c>
      <c r="N147" s="3"/>
      <c r="O147" s="3"/>
      <c r="P147" s="3"/>
      <c r="Q147" s="16"/>
      <c r="S147" s="25"/>
      <c r="T147" s="25"/>
      <c r="U147" s="26"/>
      <c r="V147" s="27"/>
      <c r="Y147" s="17"/>
      <c r="Z147" s="18"/>
      <c r="AA147" s="18"/>
    </row>
    <row r="148" spans="1:30" s="13" customFormat="1" ht="13" x14ac:dyDescent="0.3">
      <c r="B148" s="70" t="s">
        <v>102</v>
      </c>
      <c r="C148" s="63"/>
      <c r="D148" s="64"/>
      <c r="E148" s="105"/>
      <c r="F148" s="106"/>
      <c r="G148" s="107"/>
      <c r="H148" s="108"/>
      <c r="I148" s="160">
        <f>I146+I147</f>
        <v>174030</v>
      </c>
      <c r="J148" s="100"/>
      <c r="K148" s="96"/>
      <c r="L148" s="96"/>
      <c r="M148" s="96"/>
      <c r="N148" s="3"/>
      <c r="O148" s="3"/>
      <c r="P148" s="3"/>
      <c r="Q148" s="16"/>
      <c r="S148" s="3"/>
      <c r="T148" s="3"/>
      <c r="U148" s="20"/>
      <c r="V148" s="21"/>
      <c r="Y148" s="25"/>
      <c r="Z148" s="26"/>
      <c r="AA148" s="27"/>
      <c r="AC148" s="28"/>
      <c r="AD148" s="21"/>
    </row>
    <row r="149" spans="1:30" s="13" customFormat="1" ht="13" x14ac:dyDescent="0.3">
      <c r="B149" s="70" t="s">
        <v>103</v>
      </c>
      <c r="C149" s="63"/>
      <c r="D149" s="64"/>
      <c r="E149" s="105"/>
      <c r="F149" s="106"/>
      <c r="G149" s="107"/>
      <c r="H149" s="108"/>
      <c r="I149" s="160">
        <v>0</v>
      </c>
      <c r="J149" s="100"/>
      <c r="K149" s="96"/>
      <c r="L149" s="96"/>
      <c r="M149" s="96"/>
      <c r="N149" s="3"/>
      <c r="O149" s="3"/>
      <c r="P149" s="3"/>
      <c r="Q149" s="16"/>
      <c r="S149" s="3"/>
      <c r="T149" s="3"/>
      <c r="U149" s="20"/>
      <c r="V149" s="21"/>
      <c r="Y149" s="25"/>
      <c r="Z149" s="26"/>
      <c r="AA149" s="27"/>
      <c r="AC149" s="28"/>
      <c r="AD149" s="21"/>
    </row>
    <row r="150" spans="1:30" x14ac:dyDescent="0.25">
      <c r="B150" s="70" t="s">
        <v>104</v>
      </c>
      <c r="C150" s="72"/>
      <c r="D150" s="72"/>
      <c r="E150" s="102"/>
      <c r="F150" s="102"/>
      <c r="G150" s="102"/>
      <c r="H150" s="102"/>
      <c r="I150" s="156">
        <v>100000</v>
      </c>
      <c r="J150" s="98"/>
      <c r="K150" s="98"/>
      <c r="L150" s="98"/>
      <c r="M150" s="98"/>
    </row>
    <row r="151" spans="1:30" x14ac:dyDescent="0.25">
      <c r="B151" s="70" t="s">
        <v>105</v>
      </c>
      <c r="C151" s="72"/>
      <c r="D151" s="72"/>
      <c r="E151" s="102"/>
      <c r="F151" s="102"/>
      <c r="G151" s="102"/>
      <c r="H151" s="102"/>
      <c r="I151" s="156">
        <f>I149</f>
        <v>0</v>
      </c>
      <c r="J151" s="98"/>
      <c r="K151" s="98"/>
      <c r="L151" s="98"/>
      <c r="M151" s="98"/>
    </row>
    <row r="152" spans="1:30" s="73" customFormat="1" x14ac:dyDescent="0.25">
      <c r="E152" s="99"/>
      <c r="F152" s="99"/>
      <c r="G152" s="99"/>
      <c r="H152" s="99"/>
      <c r="I152" s="157"/>
      <c r="J152" s="99"/>
      <c r="K152" s="99"/>
      <c r="L152" s="99"/>
      <c r="M152" s="99"/>
    </row>
    <row r="153" spans="1:30" s="13" customFormat="1" ht="13" x14ac:dyDescent="0.3">
      <c r="A153" s="13" t="s">
        <v>98</v>
      </c>
      <c r="B153" s="125" t="s">
        <v>49</v>
      </c>
      <c r="C153" s="4">
        <v>9303156876087</v>
      </c>
      <c r="D153" s="5" t="s">
        <v>27</v>
      </c>
      <c r="E153" s="91" t="s">
        <v>28</v>
      </c>
      <c r="F153" s="92" t="s">
        <v>8</v>
      </c>
      <c r="G153" s="93" t="s">
        <v>29</v>
      </c>
      <c r="H153" s="94">
        <v>768366211275</v>
      </c>
      <c r="I153" s="155">
        <v>38000</v>
      </c>
      <c r="J153" s="100" t="s">
        <v>30</v>
      </c>
      <c r="K153" s="96" t="s">
        <v>30</v>
      </c>
      <c r="L153" s="96" t="s">
        <v>120</v>
      </c>
      <c r="M153" s="96" t="s">
        <v>120</v>
      </c>
      <c r="N153" s="3"/>
      <c r="O153" s="3"/>
      <c r="P153" s="3"/>
      <c r="Q153" s="16"/>
      <c r="S153" s="23"/>
      <c r="T153" s="23"/>
      <c r="U153" s="31"/>
      <c r="V153" s="21"/>
      <c r="Y153" s="25"/>
      <c r="Z153" s="26"/>
      <c r="AA153" s="27"/>
      <c r="AC153" s="22"/>
      <c r="AD153" s="21"/>
    </row>
    <row r="154" spans="1:30" s="13" customFormat="1" ht="13" customHeight="1" x14ac:dyDescent="0.3">
      <c r="A154" s="13" t="s">
        <v>98</v>
      </c>
      <c r="B154" s="126" t="s">
        <v>49</v>
      </c>
      <c r="C154" s="4">
        <v>9303156876087</v>
      </c>
      <c r="D154" s="5" t="s">
        <v>27</v>
      </c>
      <c r="E154" s="91" t="s">
        <v>28</v>
      </c>
      <c r="F154" s="92" t="s">
        <v>10</v>
      </c>
      <c r="G154" s="93" t="s">
        <v>36</v>
      </c>
      <c r="H154" s="94">
        <v>455067003486</v>
      </c>
      <c r="I154" s="155">
        <v>88000</v>
      </c>
      <c r="J154" s="100" t="s">
        <v>30</v>
      </c>
      <c r="K154" s="96" t="s">
        <v>30</v>
      </c>
      <c r="L154" s="96" t="s">
        <v>120</v>
      </c>
      <c r="M154" s="96" t="s">
        <v>120</v>
      </c>
      <c r="N154" s="3"/>
      <c r="O154" s="3"/>
      <c r="P154" s="3"/>
      <c r="Q154" s="16"/>
      <c r="S154" s="29"/>
      <c r="T154" s="29"/>
      <c r="U154" s="29"/>
      <c r="V154" s="29"/>
      <c r="Y154" s="3"/>
      <c r="Z154" s="22"/>
      <c r="AA154" s="21"/>
      <c r="AC154" s="18"/>
      <c r="AD154" s="18"/>
    </row>
    <row r="155" spans="1:30" s="13" customFormat="1" ht="14" customHeight="1" x14ac:dyDescent="0.3">
      <c r="A155" s="13" t="s">
        <v>98</v>
      </c>
      <c r="B155" s="125" t="s">
        <v>49</v>
      </c>
      <c r="C155" s="4">
        <v>9303156876087</v>
      </c>
      <c r="D155" s="5" t="s">
        <v>27</v>
      </c>
      <c r="E155" s="91" t="s">
        <v>28</v>
      </c>
      <c r="F155" s="103" t="s">
        <v>4</v>
      </c>
      <c r="G155" s="93" t="s">
        <v>37</v>
      </c>
      <c r="H155" s="94">
        <v>847748373504</v>
      </c>
      <c r="I155" s="155">
        <v>62000</v>
      </c>
      <c r="J155" s="96" t="s">
        <v>30</v>
      </c>
      <c r="K155" s="96" t="s">
        <v>30</v>
      </c>
      <c r="L155" s="96" t="s">
        <v>120</v>
      </c>
      <c r="M155" s="96" t="s">
        <v>120</v>
      </c>
      <c r="N155" s="3"/>
      <c r="O155" s="3"/>
      <c r="P155" s="3"/>
      <c r="Q155" s="23"/>
      <c r="S155" s="3"/>
      <c r="T155" s="3"/>
      <c r="U155" s="22"/>
      <c r="V155" s="21"/>
      <c r="Y155" s="17"/>
      <c r="Z155" s="18"/>
      <c r="AA155" s="18"/>
      <c r="AC155" s="28"/>
      <c r="AD155" s="21"/>
    </row>
    <row r="156" spans="1:30" s="13" customFormat="1" ht="13" x14ac:dyDescent="0.3">
      <c r="B156" s="70" t="s">
        <v>102</v>
      </c>
      <c r="C156" s="63"/>
      <c r="D156" s="64"/>
      <c r="E156" s="105"/>
      <c r="F156" s="106"/>
      <c r="G156" s="107"/>
      <c r="H156" s="108"/>
      <c r="I156" s="160">
        <f>I153+I154+I155</f>
        <v>188000</v>
      </c>
      <c r="J156" s="100"/>
      <c r="K156" s="96"/>
      <c r="L156" s="96"/>
      <c r="M156" s="96"/>
      <c r="N156" s="3"/>
      <c r="O156" s="3"/>
      <c r="P156" s="3"/>
      <c r="Q156" s="16"/>
      <c r="S156" s="3"/>
      <c r="T156" s="3"/>
      <c r="U156" s="20"/>
      <c r="V156" s="21"/>
      <c r="Y156" s="25"/>
      <c r="Z156" s="26"/>
      <c r="AA156" s="27"/>
      <c r="AC156" s="28"/>
      <c r="AD156" s="21"/>
    </row>
    <row r="157" spans="1:30" s="13" customFormat="1" ht="13" x14ac:dyDescent="0.3">
      <c r="B157" s="70" t="s">
        <v>103</v>
      </c>
      <c r="C157" s="63"/>
      <c r="D157" s="64"/>
      <c r="E157" s="105"/>
      <c r="F157" s="106"/>
      <c r="G157" s="107"/>
      <c r="H157" s="108"/>
      <c r="I157" s="160">
        <v>0</v>
      </c>
      <c r="J157" s="100"/>
      <c r="K157" s="96"/>
      <c r="L157" s="96"/>
      <c r="M157" s="96"/>
      <c r="N157" s="3"/>
      <c r="O157" s="3"/>
      <c r="P157" s="3"/>
      <c r="Q157" s="16"/>
      <c r="S157" s="3"/>
      <c r="T157" s="3"/>
      <c r="U157" s="20"/>
      <c r="V157" s="21"/>
      <c r="Y157" s="25"/>
      <c r="Z157" s="26"/>
      <c r="AA157" s="27"/>
      <c r="AC157" s="28"/>
      <c r="AD157" s="21"/>
    </row>
    <row r="158" spans="1:30" x14ac:dyDescent="0.25">
      <c r="B158" s="70" t="s">
        <v>104</v>
      </c>
      <c r="C158" s="72"/>
      <c r="D158" s="72"/>
      <c r="E158" s="102"/>
      <c r="F158" s="102"/>
      <c r="G158" s="102"/>
      <c r="H158" s="102"/>
      <c r="I158" s="156">
        <v>100000</v>
      </c>
      <c r="J158" s="98"/>
      <c r="K158" s="98"/>
      <c r="L158" s="98"/>
      <c r="M158" s="98"/>
    </row>
    <row r="159" spans="1:30" x14ac:dyDescent="0.25">
      <c r="B159" s="70" t="s">
        <v>105</v>
      </c>
      <c r="C159" s="72"/>
      <c r="D159" s="72"/>
      <c r="E159" s="102"/>
      <c r="F159" s="102"/>
      <c r="G159" s="102"/>
      <c r="H159" s="102"/>
      <c r="I159" s="156">
        <v>0</v>
      </c>
      <c r="J159" s="98"/>
      <c r="K159" s="98"/>
      <c r="L159" s="98"/>
      <c r="M159" s="98"/>
    </row>
    <row r="160" spans="1:30" s="73" customFormat="1" x14ac:dyDescent="0.25">
      <c r="E160" s="99"/>
      <c r="F160" s="99"/>
      <c r="G160" s="99"/>
      <c r="H160" s="99"/>
      <c r="I160" s="157"/>
      <c r="J160" s="99"/>
      <c r="K160" s="99"/>
      <c r="L160" s="99"/>
      <c r="M160" s="99"/>
    </row>
    <row r="161" spans="1:30" s="13" customFormat="1" ht="13.5" customHeight="1" x14ac:dyDescent="0.3">
      <c r="A161" s="13" t="s">
        <v>98</v>
      </c>
      <c r="B161" s="126" t="s">
        <v>51</v>
      </c>
      <c r="C161" s="4">
        <v>9210257490082</v>
      </c>
      <c r="D161" s="5" t="s">
        <v>27</v>
      </c>
      <c r="E161" s="91" t="s">
        <v>28</v>
      </c>
      <c r="F161" s="92" t="s">
        <v>8</v>
      </c>
      <c r="G161" s="93" t="s">
        <v>29</v>
      </c>
      <c r="H161" s="94">
        <v>85115961601</v>
      </c>
      <c r="I161" s="155">
        <v>9000</v>
      </c>
      <c r="J161" s="96" t="s">
        <v>30</v>
      </c>
      <c r="K161" s="96" t="s">
        <v>30</v>
      </c>
      <c r="L161" s="96" t="s">
        <v>120</v>
      </c>
      <c r="M161" s="96" t="s">
        <v>120</v>
      </c>
      <c r="N161" s="3"/>
      <c r="O161" s="3"/>
      <c r="P161" s="3"/>
      <c r="Q161" s="16"/>
      <c r="S161" s="25"/>
      <c r="T161" s="25"/>
      <c r="U161" s="32"/>
      <c r="V161" s="27"/>
      <c r="Y161" s="25"/>
      <c r="Z161" s="26"/>
      <c r="AA161" s="27"/>
      <c r="AC161" s="26"/>
      <c r="AD161" s="27"/>
    </row>
    <row r="162" spans="1:30" s="13" customFormat="1" ht="15" customHeight="1" x14ac:dyDescent="0.3">
      <c r="A162" s="13" t="s">
        <v>98</v>
      </c>
      <c r="B162" s="126" t="s">
        <v>51</v>
      </c>
      <c r="C162" s="4">
        <v>9210257490082</v>
      </c>
      <c r="D162" s="5" t="s">
        <v>27</v>
      </c>
      <c r="E162" s="91" t="s">
        <v>28</v>
      </c>
      <c r="F162" s="92" t="s">
        <v>45</v>
      </c>
      <c r="G162" s="93" t="s">
        <v>46</v>
      </c>
      <c r="H162" s="94">
        <v>583007601046</v>
      </c>
      <c r="I162" s="155">
        <v>23000</v>
      </c>
      <c r="J162" s="96" t="s">
        <v>30</v>
      </c>
      <c r="K162" s="96" t="s">
        <v>30</v>
      </c>
      <c r="L162" s="96" t="s">
        <v>120</v>
      </c>
      <c r="M162" s="96" t="s">
        <v>120</v>
      </c>
      <c r="N162" s="3"/>
      <c r="O162" s="3"/>
      <c r="P162" s="3"/>
      <c r="Q162" s="16"/>
      <c r="S162" s="17"/>
      <c r="T162" s="17"/>
      <c r="U162" s="32"/>
      <c r="V162" s="27"/>
      <c r="Y162" s="29"/>
      <c r="Z162" s="29"/>
      <c r="AA162" s="29"/>
      <c r="AC162" s="26"/>
      <c r="AD162" s="27"/>
    </row>
    <row r="163" spans="1:30" s="13" customFormat="1" ht="13" x14ac:dyDescent="0.3">
      <c r="B163" s="70" t="s">
        <v>102</v>
      </c>
      <c r="C163" s="63"/>
      <c r="D163" s="64"/>
      <c r="E163" s="105"/>
      <c r="F163" s="106"/>
      <c r="G163" s="107"/>
      <c r="H163" s="108"/>
      <c r="I163" s="160">
        <f>I161+I162</f>
        <v>32000</v>
      </c>
      <c r="J163" s="100"/>
      <c r="K163" s="96"/>
      <c r="L163" s="96"/>
      <c r="M163" s="96"/>
      <c r="N163" s="3"/>
      <c r="O163" s="3"/>
      <c r="P163" s="3"/>
      <c r="Q163" s="16"/>
      <c r="S163" s="3"/>
      <c r="T163" s="3"/>
      <c r="U163" s="20"/>
      <c r="V163" s="21"/>
      <c r="Y163" s="25"/>
      <c r="Z163" s="26"/>
      <c r="AA163" s="27"/>
      <c r="AC163" s="28"/>
      <c r="AD163" s="21"/>
    </row>
    <row r="164" spans="1:30" s="13" customFormat="1" ht="13" x14ac:dyDescent="0.3">
      <c r="B164" s="70" t="s">
        <v>103</v>
      </c>
      <c r="C164" s="63"/>
      <c r="D164" s="64"/>
      <c r="E164" s="105"/>
      <c r="F164" s="106"/>
      <c r="G164" s="107"/>
      <c r="H164" s="108"/>
      <c r="I164" s="160">
        <v>0</v>
      </c>
      <c r="J164" s="100"/>
      <c r="K164" s="96"/>
      <c r="L164" s="96"/>
      <c r="M164" s="96"/>
      <c r="N164" s="3"/>
      <c r="O164" s="3"/>
      <c r="P164" s="3"/>
      <c r="Q164" s="16"/>
      <c r="S164" s="3"/>
      <c r="T164" s="3"/>
      <c r="U164" s="20"/>
      <c r="V164" s="21"/>
      <c r="Y164" s="25"/>
      <c r="Z164" s="26"/>
      <c r="AA164" s="27"/>
      <c r="AC164" s="28"/>
      <c r="AD164" s="21"/>
    </row>
    <row r="165" spans="1:30" x14ac:dyDescent="0.25">
      <c r="B165" s="70" t="s">
        <v>104</v>
      </c>
      <c r="C165" s="72"/>
      <c r="D165" s="72"/>
      <c r="E165" s="102"/>
      <c r="F165" s="102"/>
      <c r="G165" s="102"/>
      <c r="H165" s="102"/>
      <c r="I165" s="156">
        <f>I163</f>
        <v>32000</v>
      </c>
      <c r="J165" s="98"/>
      <c r="K165" s="98"/>
      <c r="L165" s="98"/>
      <c r="M165" s="98"/>
    </row>
    <row r="166" spans="1:30" x14ac:dyDescent="0.25">
      <c r="B166" s="70" t="s">
        <v>105</v>
      </c>
      <c r="C166" s="72"/>
      <c r="D166" s="72"/>
      <c r="E166" s="102"/>
      <c r="F166" s="102"/>
      <c r="G166" s="102"/>
      <c r="H166" s="102"/>
      <c r="I166" s="156">
        <v>0</v>
      </c>
      <c r="J166" s="98"/>
      <c r="K166" s="98"/>
      <c r="L166" s="98"/>
      <c r="M166" s="98"/>
    </row>
    <row r="167" spans="1:30" s="73" customFormat="1" x14ac:dyDescent="0.25">
      <c r="E167" s="99"/>
      <c r="F167" s="99"/>
      <c r="G167" s="99"/>
      <c r="H167" s="99"/>
      <c r="I167" s="157"/>
      <c r="J167" s="99"/>
      <c r="K167" s="99"/>
      <c r="L167" s="99"/>
      <c r="M167" s="99"/>
    </row>
    <row r="168" spans="1:30" x14ac:dyDescent="0.25">
      <c r="B168" s="127" t="s">
        <v>71</v>
      </c>
      <c r="C168" s="88">
        <v>7758238421533</v>
      </c>
      <c r="D168" s="71" t="s">
        <v>30</v>
      </c>
      <c r="E168" s="98" t="s">
        <v>106</v>
      </c>
      <c r="F168" s="110" t="s">
        <v>17</v>
      </c>
      <c r="G168" s="111" t="s">
        <v>29</v>
      </c>
      <c r="H168" s="112">
        <v>430311569609</v>
      </c>
      <c r="I168" s="159">
        <v>33000</v>
      </c>
      <c r="J168" s="96" t="s">
        <v>30</v>
      </c>
      <c r="K168" s="96" t="s">
        <v>30</v>
      </c>
      <c r="L168" s="113" t="s">
        <v>121</v>
      </c>
      <c r="M168" s="96" t="s">
        <v>120</v>
      </c>
    </row>
    <row r="169" spans="1:30" s="13" customFormat="1" ht="13" x14ac:dyDescent="0.3">
      <c r="B169" s="70" t="s">
        <v>102</v>
      </c>
      <c r="C169" s="63"/>
      <c r="D169" s="64"/>
      <c r="E169" s="105"/>
      <c r="F169" s="106"/>
      <c r="G169" s="107"/>
      <c r="H169" s="108"/>
      <c r="I169" s="160">
        <v>0</v>
      </c>
      <c r="J169" s="100"/>
      <c r="K169" s="96"/>
      <c r="L169" s="96"/>
      <c r="M169" s="96"/>
      <c r="N169" s="3"/>
      <c r="O169" s="3"/>
      <c r="P169" s="3"/>
      <c r="Q169" s="16"/>
      <c r="S169" s="3"/>
      <c r="T169" s="3"/>
      <c r="U169" s="20"/>
      <c r="V169" s="21"/>
      <c r="Y169" s="25"/>
      <c r="Z169" s="26"/>
      <c r="AA169" s="27"/>
      <c r="AC169" s="28"/>
      <c r="AD169" s="21"/>
    </row>
    <row r="170" spans="1:30" s="13" customFormat="1" ht="13" x14ac:dyDescent="0.3">
      <c r="B170" s="70" t="s">
        <v>103</v>
      </c>
      <c r="C170" s="63"/>
      <c r="D170" s="64"/>
      <c r="E170" s="105"/>
      <c r="F170" s="106"/>
      <c r="G170" s="107"/>
      <c r="H170" s="108"/>
      <c r="I170" s="160">
        <f>I168</f>
        <v>33000</v>
      </c>
      <c r="J170" s="100"/>
      <c r="K170" s="96"/>
      <c r="L170" s="96"/>
      <c r="M170" s="96"/>
      <c r="N170" s="3"/>
      <c r="O170" s="3"/>
      <c r="P170" s="3"/>
      <c r="Q170" s="16"/>
      <c r="S170" s="3"/>
      <c r="T170" s="3"/>
      <c r="U170" s="20"/>
      <c r="V170" s="21"/>
      <c r="Y170" s="25"/>
      <c r="Z170" s="26"/>
      <c r="AA170" s="27"/>
      <c r="AC170" s="28"/>
      <c r="AD170" s="21"/>
    </row>
    <row r="171" spans="1:30" x14ac:dyDescent="0.25">
      <c r="B171" s="70" t="s">
        <v>104</v>
      </c>
      <c r="C171" s="72"/>
      <c r="D171" s="72"/>
      <c r="E171" s="102"/>
      <c r="F171" s="102"/>
      <c r="G171" s="102"/>
      <c r="H171" s="102"/>
      <c r="I171" s="156">
        <f>I169</f>
        <v>0</v>
      </c>
      <c r="J171" s="98"/>
      <c r="K171" s="98"/>
      <c r="L171" s="98"/>
      <c r="M171" s="98"/>
    </row>
    <row r="172" spans="1:30" x14ac:dyDescent="0.25">
      <c r="B172" s="70" t="s">
        <v>105</v>
      </c>
      <c r="C172" s="72"/>
      <c r="D172" s="72"/>
      <c r="E172" s="102"/>
      <c r="F172" s="102"/>
      <c r="G172" s="102"/>
      <c r="H172" s="102"/>
      <c r="I172" s="156">
        <f>I170</f>
        <v>33000</v>
      </c>
      <c r="J172" s="98"/>
      <c r="K172" s="98"/>
      <c r="L172" s="98"/>
      <c r="M172" s="98"/>
    </row>
    <row r="173" spans="1:30" s="73" customFormat="1" x14ac:dyDescent="0.25">
      <c r="E173" s="99"/>
      <c r="F173" s="99"/>
      <c r="G173" s="99"/>
      <c r="H173" s="99"/>
      <c r="I173" s="157"/>
      <c r="J173" s="99"/>
      <c r="K173" s="99"/>
      <c r="L173" s="99"/>
      <c r="M173" s="99"/>
    </row>
    <row r="174" spans="1:30" s="13" customFormat="1" x14ac:dyDescent="0.25">
      <c r="A174" s="13" t="s">
        <v>101</v>
      </c>
      <c r="B174" s="125" t="s">
        <v>9</v>
      </c>
      <c r="C174" s="4">
        <v>6091843304669</v>
      </c>
      <c r="D174" s="5" t="s">
        <v>27</v>
      </c>
      <c r="E174" s="92" t="s">
        <v>28</v>
      </c>
      <c r="F174" s="92" t="s">
        <v>16</v>
      </c>
      <c r="G174" s="93" t="s">
        <v>29</v>
      </c>
      <c r="H174" s="94">
        <v>2156689657668</v>
      </c>
      <c r="I174" s="155">
        <v>23400</v>
      </c>
      <c r="J174" s="96" t="s">
        <v>30</v>
      </c>
      <c r="K174" s="96" t="s">
        <v>30</v>
      </c>
      <c r="L174" s="96" t="s">
        <v>120</v>
      </c>
      <c r="M174" s="113" t="s">
        <v>121</v>
      </c>
      <c r="N174" s="30" t="s">
        <v>79</v>
      </c>
      <c r="O174" s="30" t="s">
        <v>79</v>
      </c>
      <c r="P174" s="9" t="s">
        <v>79</v>
      </c>
      <c r="Q174" s="41" t="s">
        <v>79</v>
      </c>
      <c r="R174" s="30" t="s">
        <v>79</v>
      </c>
      <c r="S174" s="30" t="s">
        <v>79</v>
      </c>
      <c r="T174" s="9" t="s">
        <v>79</v>
      </c>
      <c r="U174" s="41" t="s">
        <v>79</v>
      </c>
      <c r="V174" s="30" t="s">
        <v>79</v>
      </c>
      <c r="W174" s="30" t="s">
        <v>79</v>
      </c>
      <c r="X174" s="9" t="s">
        <v>79</v>
      </c>
      <c r="Y174" s="41" t="s">
        <v>79</v>
      </c>
    </row>
    <row r="175" spans="1:30" s="13" customFormat="1" ht="13" x14ac:dyDescent="0.3">
      <c r="B175" s="70" t="s">
        <v>102</v>
      </c>
      <c r="C175" s="63"/>
      <c r="D175" s="64"/>
      <c r="E175" s="105"/>
      <c r="F175" s="106"/>
      <c r="G175" s="107"/>
      <c r="H175" s="108"/>
      <c r="I175" s="160">
        <v>0</v>
      </c>
      <c r="J175" s="100"/>
      <c r="K175" s="96"/>
      <c r="L175" s="96"/>
      <c r="M175" s="96"/>
      <c r="N175" s="3"/>
      <c r="O175" s="3"/>
      <c r="P175" s="3"/>
      <c r="Q175" s="16"/>
      <c r="S175" s="3"/>
      <c r="T175" s="3"/>
      <c r="U175" s="20"/>
      <c r="V175" s="21"/>
      <c r="Y175" s="25"/>
      <c r="Z175" s="26"/>
      <c r="AA175" s="27"/>
      <c r="AC175" s="28"/>
      <c r="AD175" s="21"/>
    </row>
    <row r="176" spans="1:30" s="13" customFormat="1" ht="13" x14ac:dyDescent="0.3">
      <c r="B176" s="70" t="s">
        <v>103</v>
      </c>
      <c r="C176" s="63"/>
      <c r="D176" s="64"/>
      <c r="E176" s="105"/>
      <c r="F176" s="106"/>
      <c r="G176" s="107"/>
      <c r="H176" s="108"/>
      <c r="I176" s="160">
        <f>I174</f>
        <v>23400</v>
      </c>
      <c r="J176" s="100"/>
      <c r="K176" s="96"/>
      <c r="L176" s="96"/>
      <c r="M176" s="96"/>
      <c r="N176" s="3"/>
      <c r="O176" s="3"/>
      <c r="P176" s="3"/>
      <c r="Q176" s="16"/>
      <c r="S176" s="3"/>
      <c r="T176" s="3"/>
      <c r="U176" s="20"/>
      <c r="V176" s="21"/>
      <c r="Y176" s="25"/>
      <c r="Z176" s="26"/>
      <c r="AA176" s="27"/>
      <c r="AC176" s="28"/>
      <c r="AD176" s="21"/>
    </row>
    <row r="177" spans="1:34" x14ac:dyDescent="0.25">
      <c r="B177" s="70" t="s">
        <v>104</v>
      </c>
      <c r="C177" s="72"/>
      <c r="D177" s="72"/>
      <c r="E177" s="102"/>
      <c r="F177" s="102"/>
      <c r="G177" s="102"/>
      <c r="H177" s="102"/>
      <c r="I177" s="156">
        <f>I175</f>
        <v>0</v>
      </c>
      <c r="J177" s="98"/>
      <c r="K177" s="98"/>
      <c r="L177" s="98"/>
      <c r="M177" s="98"/>
    </row>
    <row r="178" spans="1:34" x14ac:dyDescent="0.25">
      <c r="B178" s="70" t="s">
        <v>105</v>
      </c>
      <c r="C178" s="72"/>
      <c r="D178" s="72"/>
      <c r="E178" s="102"/>
      <c r="F178" s="102"/>
      <c r="G178" s="102"/>
      <c r="H178" s="102"/>
      <c r="I178" s="156">
        <f>I176</f>
        <v>23400</v>
      </c>
      <c r="J178" s="98"/>
      <c r="K178" s="98"/>
      <c r="L178" s="98"/>
      <c r="M178" s="98"/>
    </row>
    <row r="179" spans="1:34" s="73" customFormat="1" x14ac:dyDescent="0.25">
      <c r="E179" s="99"/>
      <c r="F179" s="99"/>
      <c r="G179" s="99"/>
      <c r="H179" s="99"/>
      <c r="I179" s="157"/>
      <c r="J179" s="99"/>
      <c r="K179" s="99"/>
      <c r="L179" s="99"/>
      <c r="M179" s="99"/>
    </row>
    <row r="180" spans="1:34" s="13" customFormat="1" x14ac:dyDescent="0.25">
      <c r="A180" s="13" t="s">
        <v>101</v>
      </c>
      <c r="B180" s="125" t="s">
        <v>9</v>
      </c>
      <c r="C180" s="4">
        <v>6091843304669</v>
      </c>
      <c r="D180" s="5" t="s">
        <v>27</v>
      </c>
      <c r="E180" s="92" t="s">
        <v>28</v>
      </c>
      <c r="F180" s="92" t="s">
        <v>16</v>
      </c>
      <c r="G180" s="93" t="s">
        <v>29</v>
      </c>
      <c r="H180" s="94">
        <v>6778102622180</v>
      </c>
      <c r="I180" s="162">
        <v>46789</v>
      </c>
      <c r="J180" s="96" t="s">
        <v>30</v>
      </c>
      <c r="K180" s="96" t="s">
        <v>30</v>
      </c>
      <c r="L180" s="96" t="s">
        <v>120</v>
      </c>
      <c r="M180" s="113" t="s">
        <v>121</v>
      </c>
      <c r="N180" s="30" t="s">
        <v>79</v>
      </c>
      <c r="O180" s="30" t="s">
        <v>79</v>
      </c>
      <c r="P180" s="9" t="s">
        <v>79</v>
      </c>
      <c r="Q180" s="41" t="s">
        <v>79</v>
      </c>
      <c r="R180" s="30" t="s">
        <v>79</v>
      </c>
      <c r="S180" s="30" t="s">
        <v>79</v>
      </c>
      <c r="T180" s="9" t="s">
        <v>79</v>
      </c>
      <c r="U180" s="41" t="s">
        <v>79</v>
      </c>
      <c r="V180" s="30" t="s">
        <v>79</v>
      </c>
      <c r="W180" s="30" t="s">
        <v>79</v>
      </c>
      <c r="X180" s="9" t="s">
        <v>79</v>
      </c>
      <c r="Y180" s="46" t="s">
        <v>79</v>
      </c>
      <c r="Z180" s="20"/>
      <c r="AA180" s="21"/>
    </row>
    <row r="181" spans="1:34" s="13" customFormat="1" ht="13" x14ac:dyDescent="0.3">
      <c r="B181" s="70" t="s">
        <v>102</v>
      </c>
      <c r="C181" s="63"/>
      <c r="D181" s="64"/>
      <c r="E181" s="105"/>
      <c r="F181" s="106"/>
      <c r="G181" s="107"/>
      <c r="H181" s="108"/>
      <c r="I181" s="160">
        <v>0</v>
      </c>
      <c r="J181" s="100"/>
      <c r="K181" s="96"/>
      <c r="L181" s="96"/>
      <c r="M181" s="96"/>
      <c r="N181" s="3"/>
      <c r="O181" s="3"/>
      <c r="P181" s="3"/>
      <c r="Q181" s="16"/>
      <c r="S181" s="3"/>
      <c r="T181" s="3"/>
      <c r="U181" s="20"/>
      <c r="V181" s="21"/>
      <c r="Y181" s="25"/>
      <c r="Z181" s="26"/>
      <c r="AA181" s="27"/>
      <c r="AC181" s="28"/>
      <c r="AD181" s="21"/>
    </row>
    <row r="182" spans="1:34" s="13" customFormat="1" ht="13" x14ac:dyDescent="0.3">
      <c r="B182" s="70" t="s">
        <v>103</v>
      </c>
      <c r="C182" s="63"/>
      <c r="D182" s="64"/>
      <c r="E182" s="105"/>
      <c r="F182" s="106"/>
      <c r="G182" s="107"/>
      <c r="H182" s="108"/>
      <c r="I182" s="160">
        <f>I180</f>
        <v>46789</v>
      </c>
      <c r="J182" s="100"/>
      <c r="K182" s="96"/>
      <c r="L182" s="96"/>
      <c r="M182" s="96"/>
      <c r="N182" s="3"/>
      <c r="O182" s="3"/>
      <c r="P182" s="3"/>
      <c r="Q182" s="16"/>
      <c r="S182" s="3"/>
      <c r="T182" s="3"/>
      <c r="U182" s="20"/>
      <c r="V182" s="21"/>
      <c r="Y182" s="25"/>
      <c r="Z182" s="26"/>
      <c r="AA182" s="27"/>
      <c r="AC182" s="28"/>
      <c r="AD182" s="21"/>
    </row>
    <row r="183" spans="1:34" x14ac:dyDescent="0.25">
      <c r="B183" s="70" t="s">
        <v>104</v>
      </c>
      <c r="C183" s="72"/>
      <c r="D183" s="72"/>
      <c r="E183" s="102"/>
      <c r="F183" s="102"/>
      <c r="G183" s="102"/>
      <c r="H183" s="102"/>
      <c r="I183" s="156">
        <f>I181</f>
        <v>0</v>
      </c>
      <c r="J183" s="98"/>
      <c r="K183" s="98"/>
      <c r="L183" s="98"/>
      <c r="M183" s="98"/>
    </row>
    <row r="184" spans="1:34" x14ac:dyDescent="0.25">
      <c r="B184" s="70" t="s">
        <v>105</v>
      </c>
      <c r="C184" s="72"/>
      <c r="D184" s="72"/>
      <c r="E184" s="102"/>
      <c r="F184" s="102"/>
      <c r="G184" s="102"/>
      <c r="H184" s="102"/>
      <c r="I184" s="156">
        <f>I182</f>
        <v>46789</v>
      </c>
      <c r="J184" s="98"/>
      <c r="K184" s="98"/>
      <c r="L184" s="98"/>
      <c r="M184" s="98"/>
    </row>
    <row r="185" spans="1:34" s="73" customFormat="1" x14ac:dyDescent="0.25">
      <c r="E185" s="99"/>
      <c r="F185" s="99"/>
      <c r="G185" s="99"/>
      <c r="H185" s="99"/>
      <c r="I185" s="157"/>
      <c r="J185" s="99"/>
      <c r="K185" s="99"/>
      <c r="L185" s="99"/>
      <c r="M185" s="99"/>
    </row>
    <row r="186" spans="1:34" s="13" customFormat="1" ht="13" x14ac:dyDescent="0.3">
      <c r="A186" s="13" t="s">
        <v>100</v>
      </c>
      <c r="B186" s="125" t="s">
        <v>12</v>
      </c>
      <c r="C186" s="4">
        <v>7003631999048</v>
      </c>
      <c r="D186" s="5" t="s">
        <v>27</v>
      </c>
      <c r="E186" s="114" t="s">
        <v>54</v>
      </c>
      <c r="F186" s="114" t="s">
        <v>8</v>
      </c>
      <c r="G186" s="93" t="s">
        <v>29</v>
      </c>
      <c r="H186" s="94">
        <v>7751558284356</v>
      </c>
      <c r="I186" s="162">
        <v>200000</v>
      </c>
      <c r="J186" s="100" t="s">
        <v>30</v>
      </c>
      <c r="K186" s="100" t="s">
        <v>30</v>
      </c>
      <c r="L186" s="96" t="s">
        <v>120</v>
      </c>
      <c r="M186" s="96" t="s">
        <v>120</v>
      </c>
      <c r="N186" s="3"/>
      <c r="O186" s="3"/>
      <c r="P186" s="3"/>
      <c r="S186" s="3"/>
      <c r="T186" s="3"/>
      <c r="U186" s="22"/>
      <c r="V186" s="21"/>
      <c r="Y186" s="17"/>
      <c r="Z186" s="3" t="s">
        <v>75</v>
      </c>
      <c r="AA186" s="4">
        <v>8319054804707</v>
      </c>
      <c r="AB186" s="3" t="s">
        <v>27</v>
      </c>
      <c r="AC186" s="3" t="s">
        <v>39</v>
      </c>
      <c r="AD186" s="4">
        <v>7105293826087</v>
      </c>
      <c r="AE186" s="5" t="s">
        <v>27</v>
      </c>
      <c r="AF186" s="30" t="s">
        <v>79</v>
      </c>
      <c r="AG186" s="30" t="s">
        <v>79</v>
      </c>
      <c r="AH186" s="30" t="s">
        <v>79</v>
      </c>
    </row>
    <row r="187" spans="1:34" s="13" customFormat="1" ht="13" x14ac:dyDescent="0.3">
      <c r="B187" s="70" t="s">
        <v>102</v>
      </c>
      <c r="C187" s="63"/>
      <c r="D187" s="64"/>
      <c r="E187" s="105"/>
      <c r="F187" s="106"/>
      <c r="G187" s="107"/>
      <c r="H187" s="108"/>
      <c r="I187" s="160">
        <f>I186</f>
        <v>200000</v>
      </c>
      <c r="J187" s="100"/>
      <c r="K187" s="96"/>
      <c r="L187" s="96"/>
      <c r="M187" s="96"/>
      <c r="N187" s="3"/>
      <c r="O187" s="3"/>
      <c r="P187" s="3"/>
      <c r="Q187" s="16"/>
      <c r="S187" s="3"/>
      <c r="T187" s="3"/>
      <c r="U187" s="20"/>
      <c r="V187" s="21"/>
      <c r="Y187" s="25"/>
      <c r="Z187" s="26"/>
      <c r="AA187" s="27"/>
      <c r="AC187" s="28"/>
      <c r="AD187" s="21"/>
    </row>
    <row r="188" spans="1:34" s="13" customFormat="1" ht="13" x14ac:dyDescent="0.3">
      <c r="B188" s="70" t="s">
        <v>103</v>
      </c>
      <c r="C188" s="63"/>
      <c r="D188" s="64"/>
      <c r="E188" s="105"/>
      <c r="F188" s="106"/>
      <c r="G188" s="107"/>
      <c r="H188" s="108"/>
      <c r="I188" s="160">
        <v>0</v>
      </c>
      <c r="J188" s="100"/>
      <c r="K188" s="96"/>
      <c r="L188" s="96"/>
      <c r="M188" s="96"/>
      <c r="N188" s="3"/>
      <c r="O188" s="3"/>
      <c r="P188" s="3"/>
      <c r="Q188" s="16"/>
      <c r="S188" s="3"/>
      <c r="T188" s="3"/>
      <c r="U188" s="20"/>
      <c r="V188" s="21"/>
      <c r="Y188" s="25"/>
      <c r="Z188" s="26"/>
      <c r="AA188" s="27"/>
      <c r="AC188" s="28"/>
      <c r="AD188" s="21"/>
    </row>
    <row r="189" spans="1:34" x14ac:dyDescent="0.25">
      <c r="B189" s="70" t="s">
        <v>104</v>
      </c>
      <c r="C189" s="72"/>
      <c r="D189" s="72"/>
      <c r="E189" s="102"/>
      <c r="F189" s="102"/>
      <c r="G189" s="102"/>
      <c r="H189" s="102"/>
      <c r="I189" s="156">
        <v>100000</v>
      </c>
      <c r="J189" s="98"/>
      <c r="K189" s="98"/>
      <c r="L189" s="98"/>
      <c r="M189" s="98"/>
    </row>
    <row r="190" spans="1:34" x14ac:dyDescent="0.25">
      <c r="B190" s="70" t="s">
        <v>105</v>
      </c>
      <c r="C190" s="72"/>
      <c r="D190" s="72"/>
      <c r="E190" s="102"/>
      <c r="F190" s="102"/>
      <c r="G190" s="102"/>
      <c r="H190" s="102"/>
      <c r="I190" s="156">
        <f>I188</f>
        <v>0</v>
      </c>
      <c r="J190" s="98"/>
      <c r="K190" s="98"/>
      <c r="L190" s="98"/>
      <c r="M190" s="98"/>
    </row>
    <row r="191" spans="1:34" s="73" customFormat="1" x14ac:dyDescent="0.25">
      <c r="E191" s="99"/>
      <c r="F191" s="99"/>
      <c r="G191" s="99"/>
      <c r="H191" s="99"/>
      <c r="I191" s="157"/>
      <c r="J191" s="99"/>
      <c r="K191" s="99"/>
      <c r="L191" s="99"/>
      <c r="M191" s="99"/>
    </row>
    <row r="192" spans="1:34" s="13" customFormat="1" ht="17.5" customHeight="1" x14ac:dyDescent="0.25">
      <c r="A192" s="13" t="s">
        <v>100</v>
      </c>
      <c r="B192" s="128" t="s">
        <v>87</v>
      </c>
      <c r="C192" s="4">
        <v>2083199241884</v>
      </c>
      <c r="D192" s="5" t="s">
        <v>27</v>
      </c>
      <c r="E192" s="114" t="s">
        <v>14</v>
      </c>
      <c r="F192" s="115" t="s">
        <v>10</v>
      </c>
      <c r="G192" s="114" t="s">
        <v>32</v>
      </c>
      <c r="H192" s="104">
        <v>775297808193</v>
      </c>
      <c r="I192" s="159">
        <v>450000</v>
      </c>
      <c r="J192" s="100" t="s">
        <v>30</v>
      </c>
      <c r="K192" s="100" t="s">
        <v>30</v>
      </c>
      <c r="L192" s="96" t="s">
        <v>120</v>
      </c>
      <c r="M192" s="96" t="s">
        <v>120</v>
      </c>
      <c r="N192" s="3"/>
      <c r="O192" s="3"/>
      <c r="P192" s="3"/>
      <c r="S192" s="3"/>
      <c r="T192" s="3"/>
      <c r="U192" s="22"/>
      <c r="V192" s="21"/>
      <c r="Z192" s="36" t="s">
        <v>88</v>
      </c>
      <c r="AA192" s="4">
        <v>6005194346089</v>
      </c>
      <c r="AB192" s="30" t="s">
        <v>27</v>
      </c>
      <c r="AC192" s="42" t="s">
        <v>33</v>
      </c>
      <c r="AD192" s="43">
        <v>9202162217184</v>
      </c>
      <c r="AE192" s="30" t="s">
        <v>27</v>
      </c>
      <c r="AF192" s="30" t="s">
        <v>79</v>
      </c>
      <c r="AG192" s="30" t="s">
        <v>79</v>
      </c>
      <c r="AH192" s="30" t="s">
        <v>79</v>
      </c>
    </row>
    <row r="193" spans="1:34" s="13" customFormat="1" ht="13" x14ac:dyDescent="0.3">
      <c r="B193" s="70" t="s">
        <v>102</v>
      </c>
      <c r="C193" s="63"/>
      <c r="D193" s="64"/>
      <c r="E193" s="105"/>
      <c r="F193" s="106"/>
      <c r="G193" s="107"/>
      <c r="H193" s="108"/>
      <c r="I193" s="160">
        <f>I192</f>
        <v>450000</v>
      </c>
      <c r="J193" s="100"/>
      <c r="K193" s="96"/>
      <c r="L193" s="96"/>
      <c r="M193" s="96"/>
      <c r="N193" s="3"/>
      <c r="O193" s="3"/>
      <c r="P193" s="3"/>
      <c r="Q193" s="16"/>
      <c r="S193" s="3"/>
      <c r="T193" s="3"/>
      <c r="U193" s="20"/>
      <c r="V193" s="21"/>
      <c r="Y193" s="25"/>
      <c r="Z193" s="26"/>
      <c r="AA193" s="27"/>
      <c r="AC193" s="28"/>
      <c r="AD193" s="21"/>
    </row>
    <row r="194" spans="1:34" s="13" customFormat="1" ht="13" x14ac:dyDescent="0.3">
      <c r="B194" s="70" t="s">
        <v>103</v>
      </c>
      <c r="C194" s="63"/>
      <c r="D194" s="64"/>
      <c r="E194" s="105"/>
      <c r="F194" s="106"/>
      <c r="G194" s="107"/>
      <c r="H194" s="108"/>
      <c r="I194" s="160">
        <v>0</v>
      </c>
      <c r="J194" s="100"/>
      <c r="K194" s="96"/>
      <c r="L194" s="96"/>
      <c r="M194" s="96"/>
      <c r="N194" s="3"/>
      <c r="O194" s="3"/>
      <c r="P194" s="3"/>
      <c r="Q194" s="16"/>
      <c r="S194" s="3"/>
      <c r="T194" s="3"/>
      <c r="U194" s="20"/>
      <c r="V194" s="21"/>
      <c r="Y194" s="25"/>
      <c r="Z194" s="26"/>
      <c r="AA194" s="27"/>
      <c r="AC194" s="28"/>
      <c r="AD194" s="21"/>
    </row>
    <row r="195" spans="1:34" x14ac:dyDescent="0.25">
      <c r="B195" s="70" t="s">
        <v>104</v>
      </c>
      <c r="C195" s="72"/>
      <c r="D195" s="72"/>
      <c r="E195" s="102"/>
      <c r="F195" s="102"/>
      <c r="G195" s="102"/>
      <c r="H195" s="102"/>
      <c r="I195" s="156">
        <v>100000</v>
      </c>
      <c r="J195" s="98"/>
      <c r="K195" s="98"/>
      <c r="L195" s="98"/>
      <c r="M195" s="98"/>
    </row>
    <row r="196" spans="1:34" x14ac:dyDescent="0.25">
      <c r="B196" s="70" t="s">
        <v>105</v>
      </c>
      <c r="C196" s="72"/>
      <c r="D196" s="72"/>
      <c r="E196" s="102"/>
      <c r="F196" s="102"/>
      <c r="G196" s="102"/>
      <c r="H196" s="102"/>
      <c r="I196" s="156">
        <f>I194</f>
        <v>0</v>
      </c>
      <c r="J196" s="98"/>
      <c r="K196" s="98"/>
      <c r="L196" s="98"/>
      <c r="M196" s="98"/>
    </row>
    <row r="197" spans="1:34" s="73" customFormat="1" x14ac:dyDescent="0.25">
      <c r="E197" s="99"/>
      <c r="F197" s="99"/>
      <c r="G197" s="99"/>
      <c r="H197" s="99"/>
      <c r="I197" s="157"/>
      <c r="J197" s="99"/>
      <c r="K197" s="99"/>
      <c r="L197" s="99"/>
      <c r="M197" s="99"/>
    </row>
    <row r="198" spans="1:34" s="13" customFormat="1" ht="17" customHeight="1" x14ac:dyDescent="0.3">
      <c r="A198" s="13" t="s">
        <v>100</v>
      </c>
      <c r="B198" s="128" t="s">
        <v>15</v>
      </c>
      <c r="C198" s="4">
        <v>2649531979818</v>
      </c>
      <c r="D198" s="5" t="s">
        <v>27</v>
      </c>
      <c r="E198" s="114" t="s">
        <v>14</v>
      </c>
      <c r="F198" s="92" t="s">
        <v>4</v>
      </c>
      <c r="G198" s="93" t="s">
        <v>37</v>
      </c>
      <c r="H198" s="94">
        <v>8894777015132</v>
      </c>
      <c r="I198" s="156">
        <v>105000</v>
      </c>
      <c r="J198" s="100" t="s">
        <v>30</v>
      </c>
      <c r="K198" s="100" t="s">
        <v>30</v>
      </c>
      <c r="L198" s="96" t="s">
        <v>120</v>
      </c>
      <c r="M198" s="96" t="s">
        <v>120</v>
      </c>
      <c r="N198" s="3"/>
      <c r="O198" s="3"/>
      <c r="P198" s="3"/>
      <c r="S198" s="3"/>
      <c r="T198" s="3"/>
      <c r="U198" s="22"/>
      <c r="V198" s="21"/>
      <c r="Y198" s="25"/>
      <c r="Z198" s="7" t="s">
        <v>50</v>
      </c>
      <c r="AA198" s="4">
        <v>8401173507189</v>
      </c>
      <c r="AB198" s="30" t="s">
        <v>27</v>
      </c>
      <c r="AC198" s="36" t="s">
        <v>88</v>
      </c>
      <c r="AD198" s="4">
        <v>6005194346089</v>
      </c>
      <c r="AE198" s="30" t="s">
        <v>27</v>
      </c>
    </row>
    <row r="199" spans="1:34" s="13" customFormat="1" ht="13" x14ac:dyDescent="0.3">
      <c r="B199" s="70" t="s">
        <v>102</v>
      </c>
      <c r="C199" s="63"/>
      <c r="D199" s="64"/>
      <c r="E199" s="105"/>
      <c r="F199" s="106"/>
      <c r="G199" s="107"/>
      <c r="H199" s="108"/>
      <c r="I199" s="160">
        <f>I198</f>
        <v>105000</v>
      </c>
      <c r="J199" s="100"/>
      <c r="K199" s="96"/>
      <c r="L199" s="96"/>
      <c r="M199" s="96"/>
      <c r="N199" s="3"/>
      <c r="O199" s="3"/>
      <c r="P199" s="3"/>
      <c r="Q199" s="16"/>
      <c r="S199" s="3"/>
      <c r="T199" s="3"/>
      <c r="U199" s="20"/>
      <c r="V199" s="21"/>
      <c r="Y199" s="25"/>
      <c r="Z199" s="26"/>
      <c r="AA199" s="27"/>
      <c r="AC199" s="28"/>
      <c r="AD199" s="21"/>
    </row>
    <row r="200" spans="1:34" s="13" customFormat="1" ht="13" x14ac:dyDescent="0.3">
      <c r="B200" s="70" t="s">
        <v>103</v>
      </c>
      <c r="C200" s="63"/>
      <c r="D200" s="64"/>
      <c r="E200" s="105"/>
      <c r="F200" s="106"/>
      <c r="G200" s="107"/>
      <c r="H200" s="108"/>
      <c r="I200" s="160">
        <v>0</v>
      </c>
      <c r="J200" s="100"/>
      <c r="K200" s="96"/>
      <c r="L200" s="96"/>
      <c r="M200" s="96"/>
      <c r="N200" s="3"/>
      <c r="O200" s="3"/>
      <c r="P200" s="3"/>
      <c r="Q200" s="16"/>
      <c r="S200" s="3"/>
      <c r="T200" s="3"/>
      <c r="U200" s="20"/>
      <c r="V200" s="21"/>
      <c r="Y200" s="25"/>
      <c r="Z200" s="26"/>
      <c r="AA200" s="27"/>
      <c r="AC200" s="28"/>
      <c r="AD200" s="21"/>
    </row>
    <row r="201" spans="1:34" x14ac:dyDescent="0.25">
      <c r="B201" s="70" t="s">
        <v>104</v>
      </c>
      <c r="C201" s="72"/>
      <c r="D201" s="72"/>
      <c r="E201" s="102"/>
      <c r="F201" s="102"/>
      <c r="G201" s="102"/>
      <c r="H201" s="102"/>
      <c r="I201" s="156">
        <v>100000</v>
      </c>
      <c r="J201" s="98"/>
      <c r="K201" s="98"/>
      <c r="L201" s="98"/>
      <c r="M201" s="98"/>
    </row>
    <row r="202" spans="1:34" x14ac:dyDescent="0.25">
      <c r="B202" s="70" t="s">
        <v>105</v>
      </c>
      <c r="C202" s="72"/>
      <c r="D202" s="72"/>
      <c r="E202" s="102"/>
      <c r="F202" s="102"/>
      <c r="G202" s="102"/>
      <c r="H202" s="102"/>
      <c r="I202" s="156">
        <f>I200</f>
        <v>0</v>
      </c>
      <c r="J202" s="98"/>
      <c r="K202" s="98"/>
      <c r="L202" s="98"/>
      <c r="M202" s="98"/>
    </row>
    <row r="203" spans="1:34" s="73" customFormat="1" x14ac:dyDescent="0.25">
      <c r="E203" s="99"/>
      <c r="F203" s="99"/>
      <c r="G203" s="99"/>
      <c r="H203" s="99"/>
      <c r="I203" s="157"/>
      <c r="J203" s="99"/>
      <c r="K203" s="99"/>
      <c r="L203" s="99"/>
      <c r="M203" s="99"/>
    </row>
    <row r="204" spans="1:34" s="13" customFormat="1" ht="15" customHeight="1" x14ac:dyDescent="0.25">
      <c r="A204" s="13" t="s">
        <v>100</v>
      </c>
      <c r="B204" s="127" t="s">
        <v>13</v>
      </c>
      <c r="C204" s="4">
        <v>7783013743747</v>
      </c>
      <c r="D204" s="5" t="s">
        <v>27</v>
      </c>
      <c r="E204" s="114" t="s">
        <v>14</v>
      </c>
      <c r="F204" s="115" t="s">
        <v>10</v>
      </c>
      <c r="G204" s="114" t="s">
        <v>32</v>
      </c>
      <c r="H204" s="94">
        <v>2025202350253</v>
      </c>
      <c r="I204" s="162">
        <v>45000</v>
      </c>
      <c r="J204" s="100" t="s">
        <v>30</v>
      </c>
      <c r="K204" s="100" t="s">
        <v>30</v>
      </c>
      <c r="L204" s="96" t="s">
        <v>120</v>
      </c>
      <c r="M204" s="96" t="s">
        <v>120</v>
      </c>
      <c r="N204" s="3"/>
      <c r="O204" s="3"/>
      <c r="P204" s="3"/>
      <c r="S204" s="3"/>
      <c r="T204" s="3"/>
      <c r="U204" s="22"/>
      <c r="V204" s="21"/>
      <c r="Y204" s="3"/>
      <c r="Z204" s="39" t="s">
        <v>82</v>
      </c>
      <c r="AA204" s="4">
        <v>8270650204124</v>
      </c>
      <c r="AB204" s="30" t="s">
        <v>27</v>
      </c>
      <c r="AC204" s="13" t="s">
        <v>83</v>
      </c>
      <c r="AD204" s="4">
        <v>8003471654146</v>
      </c>
      <c r="AE204" s="30" t="s">
        <v>27</v>
      </c>
      <c r="AF204" s="13" t="s">
        <v>84</v>
      </c>
      <c r="AG204" s="4">
        <v>8383498469222</v>
      </c>
      <c r="AH204" s="30" t="s">
        <v>27</v>
      </c>
    </row>
    <row r="205" spans="1:34" s="13" customFormat="1" ht="14.5" customHeight="1" x14ac:dyDescent="0.25">
      <c r="A205" s="13" t="s">
        <v>100</v>
      </c>
      <c r="B205" s="127" t="s">
        <v>13</v>
      </c>
      <c r="C205" s="4">
        <v>7783013743747</v>
      </c>
      <c r="D205" s="5" t="s">
        <v>27</v>
      </c>
      <c r="E205" s="114" t="s">
        <v>14</v>
      </c>
      <c r="F205" s="92" t="s">
        <v>4</v>
      </c>
      <c r="G205" s="93" t="s">
        <v>37</v>
      </c>
      <c r="H205" s="94">
        <v>5151914282603</v>
      </c>
      <c r="I205" s="159">
        <v>74300</v>
      </c>
      <c r="J205" s="100" t="s">
        <v>30</v>
      </c>
      <c r="K205" s="100" t="s">
        <v>30</v>
      </c>
      <c r="L205" s="96" t="s">
        <v>120</v>
      </c>
      <c r="M205" s="96" t="s">
        <v>120</v>
      </c>
      <c r="N205" s="3"/>
      <c r="O205" s="3"/>
      <c r="P205" s="3"/>
      <c r="S205" s="3"/>
      <c r="T205" s="3"/>
      <c r="U205" s="22"/>
      <c r="V205" s="21"/>
      <c r="Y205" s="3"/>
      <c r="Z205" s="39" t="s">
        <v>85</v>
      </c>
      <c r="AA205" s="4">
        <v>8042147704028</v>
      </c>
      <c r="AB205" s="30" t="s">
        <v>27</v>
      </c>
      <c r="AC205" s="13" t="s">
        <v>86</v>
      </c>
      <c r="AD205" s="4">
        <v>9668216110449</v>
      </c>
      <c r="AE205" s="30" t="s">
        <v>27</v>
      </c>
    </row>
    <row r="206" spans="1:34" s="13" customFormat="1" ht="15" customHeight="1" x14ac:dyDescent="0.3">
      <c r="B206" s="70" t="s">
        <v>102</v>
      </c>
      <c r="C206" s="63"/>
      <c r="D206" s="64"/>
      <c r="E206" s="105"/>
      <c r="F206" s="106"/>
      <c r="G206" s="107"/>
      <c r="H206" s="108"/>
      <c r="I206" s="160">
        <f>I204+I205</f>
        <v>119300</v>
      </c>
      <c r="J206" s="100"/>
      <c r="K206" s="96"/>
      <c r="L206" s="96"/>
      <c r="M206" s="96"/>
      <c r="N206" s="3"/>
      <c r="O206" s="3"/>
      <c r="P206" s="3"/>
      <c r="Q206" s="16"/>
      <c r="S206" s="3"/>
      <c r="T206" s="3"/>
      <c r="U206" s="20"/>
      <c r="V206" s="21"/>
      <c r="Y206" s="25"/>
      <c r="Z206" s="26"/>
      <c r="AA206" s="27"/>
      <c r="AC206" s="28"/>
      <c r="AD206" s="21"/>
    </row>
    <row r="207" spans="1:34" s="13" customFormat="1" ht="13" x14ac:dyDescent="0.3">
      <c r="B207" s="70" t="s">
        <v>103</v>
      </c>
      <c r="C207" s="63"/>
      <c r="D207" s="64"/>
      <c r="E207" s="105"/>
      <c r="F207" s="106"/>
      <c r="G207" s="107"/>
      <c r="H207" s="108"/>
      <c r="I207" s="160">
        <v>0</v>
      </c>
      <c r="J207" s="100"/>
      <c r="K207" s="96"/>
      <c r="L207" s="96"/>
      <c r="M207" s="96"/>
      <c r="N207" s="3"/>
      <c r="O207" s="3"/>
      <c r="P207" s="3"/>
      <c r="Q207" s="16"/>
      <c r="S207" s="3"/>
      <c r="T207" s="3"/>
      <c r="U207" s="20"/>
      <c r="V207" s="21"/>
      <c r="Y207" s="25"/>
      <c r="Z207" s="26"/>
      <c r="AA207" s="27"/>
      <c r="AC207" s="28"/>
      <c r="AD207" s="21"/>
    </row>
    <row r="208" spans="1:34" x14ac:dyDescent="0.25">
      <c r="B208" s="70" t="s">
        <v>104</v>
      </c>
      <c r="C208" s="72"/>
      <c r="D208" s="72"/>
      <c r="E208" s="102"/>
      <c r="F208" s="102"/>
      <c r="G208" s="102"/>
      <c r="H208" s="102"/>
      <c r="I208" s="156">
        <v>100000</v>
      </c>
      <c r="J208" s="98"/>
      <c r="K208" s="98"/>
      <c r="L208" s="98"/>
      <c r="M208" s="98"/>
    </row>
    <row r="209" spans="1:28" x14ac:dyDescent="0.25">
      <c r="B209" s="70" t="s">
        <v>105</v>
      </c>
      <c r="C209" s="72"/>
      <c r="D209" s="72"/>
      <c r="E209" s="102"/>
      <c r="F209" s="102"/>
      <c r="G209" s="102"/>
      <c r="H209" s="102"/>
      <c r="I209" s="156">
        <f>I207</f>
        <v>0</v>
      </c>
      <c r="J209" s="98"/>
      <c r="K209" s="98"/>
      <c r="L209" s="98"/>
      <c r="M209" s="98"/>
    </row>
    <row r="210" spans="1:28" x14ac:dyDescent="0.25">
      <c r="B210" s="70" t="s">
        <v>107</v>
      </c>
      <c r="C210" s="72"/>
      <c r="D210" s="72"/>
      <c r="E210" s="102"/>
      <c r="F210" s="102"/>
      <c r="G210" s="102"/>
      <c r="H210" s="102"/>
      <c r="I210" s="156">
        <f>(I204/I206)*I208</f>
        <v>37720.033528918691</v>
      </c>
      <c r="J210" s="98"/>
      <c r="K210" s="98"/>
      <c r="L210" s="98"/>
      <c r="M210" s="98"/>
    </row>
    <row r="211" spans="1:28" x14ac:dyDescent="0.25">
      <c r="B211" s="70" t="s">
        <v>108</v>
      </c>
      <c r="C211" s="72"/>
      <c r="D211" s="72"/>
      <c r="E211" s="102"/>
      <c r="F211" s="102"/>
      <c r="G211" s="102"/>
      <c r="H211" s="102"/>
      <c r="I211" s="156">
        <f>(I205/I206)*I208</f>
        <v>62279.966471081309</v>
      </c>
      <c r="J211" s="98"/>
      <c r="K211" s="98"/>
      <c r="L211" s="98"/>
      <c r="M211" s="98"/>
    </row>
    <row r="212" spans="1:28" s="73" customFormat="1" x14ac:dyDescent="0.25">
      <c r="E212" s="99"/>
      <c r="F212" s="99"/>
      <c r="G212" s="99"/>
      <c r="H212" s="99"/>
      <c r="I212" s="157"/>
      <c r="J212" s="99"/>
      <c r="K212" s="99"/>
      <c r="L212" s="99"/>
      <c r="M212" s="99"/>
    </row>
    <row r="213" spans="1:28" s="13" customFormat="1" ht="13" x14ac:dyDescent="0.3">
      <c r="A213" s="13" t="s">
        <v>98</v>
      </c>
      <c r="B213" s="125" t="s">
        <v>48</v>
      </c>
      <c r="C213" s="4">
        <v>5009303024083</v>
      </c>
      <c r="D213" s="5" t="s">
        <v>27</v>
      </c>
      <c r="E213" s="91" t="s">
        <v>3</v>
      </c>
      <c r="F213" s="92" t="s">
        <v>58</v>
      </c>
      <c r="G213" s="93" t="s">
        <v>37</v>
      </c>
      <c r="H213" s="94">
        <v>130110835061</v>
      </c>
      <c r="I213" s="155">
        <v>100050</v>
      </c>
      <c r="J213" s="100" t="s">
        <v>30</v>
      </c>
      <c r="K213" s="96" t="s">
        <v>30</v>
      </c>
      <c r="L213" s="100" t="s">
        <v>120</v>
      </c>
      <c r="M213" s="100" t="s">
        <v>120</v>
      </c>
      <c r="N213" s="3"/>
      <c r="O213" s="16"/>
      <c r="Q213" s="3"/>
      <c r="R213" s="3"/>
      <c r="S213" s="20"/>
      <c r="T213" s="21"/>
      <c r="W213" s="25"/>
      <c r="X213" s="26"/>
      <c r="Y213" s="27"/>
      <c r="AA213" s="28"/>
      <c r="AB213" s="21"/>
    </row>
    <row r="214" spans="1:28" s="13" customFormat="1" ht="13" x14ac:dyDescent="0.3">
      <c r="A214" s="13" t="s">
        <v>98</v>
      </c>
      <c r="B214" s="125" t="s">
        <v>48</v>
      </c>
      <c r="C214" s="4">
        <v>5009303024083</v>
      </c>
      <c r="D214" s="5" t="s">
        <v>27</v>
      </c>
      <c r="E214" s="91" t="s">
        <v>3</v>
      </c>
      <c r="F214" s="92" t="s">
        <v>59</v>
      </c>
      <c r="G214" s="93" t="s">
        <v>37</v>
      </c>
      <c r="H214" s="94">
        <v>134759606098</v>
      </c>
      <c r="I214" s="160">
        <v>65000</v>
      </c>
      <c r="J214" s="100" t="s">
        <v>30</v>
      </c>
      <c r="K214" s="96" t="s">
        <v>30</v>
      </c>
      <c r="L214" s="100" t="s">
        <v>120</v>
      </c>
      <c r="M214" s="100" t="s">
        <v>120</v>
      </c>
      <c r="N214" s="3"/>
      <c r="O214" s="16"/>
      <c r="Q214" s="3"/>
      <c r="R214" s="3"/>
      <c r="S214" s="20"/>
      <c r="T214" s="21"/>
      <c r="W214" s="25"/>
      <c r="X214" s="26"/>
      <c r="Y214" s="27"/>
      <c r="AA214" s="28"/>
      <c r="AB214" s="21"/>
    </row>
    <row r="215" spans="1:28" x14ac:dyDescent="0.25">
      <c r="B215" s="70" t="s">
        <v>102</v>
      </c>
      <c r="C215" s="72"/>
      <c r="D215" s="72"/>
      <c r="E215" s="102"/>
      <c r="F215" s="102"/>
      <c r="G215" s="102"/>
      <c r="H215" s="102"/>
      <c r="I215" s="156">
        <f>I214+I213</f>
        <v>165050</v>
      </c>
      <c r="J215" s="98"/>
      <c r="K215" s="98"/>
      <c r="L215" s="98"/>
      <c r="M215" s="98"/>
    </row>
    <row r="216" spans="1:28" x14ac:dyDescent="0.25">
      <c r="B216" s="70" t="s">
        <v>103</v>
      </c>
      <c r="C216" s="72"/>
      <c r="D216" s="72"/>
      <c r="E216" s="102"/>
      <c r="F216" s="102"/>
      <c r="G216" s="102"/>
      <c r="H216" s="102"/>
      <c r="I216" s="156">
        <v>0</v>
      </c>
      <c r="J216" s="98"/>
      <c r="K216" s="98"/>
      <c r="L216" s="98"/>
      <c r="M216" s="98"/>
    </row>
    <row r="217" spans="1:28" x14ac:dyDescent="0.25">
      <c r="B217" s="70" t="s">
        <v>104</v>
      </c>
      <c r="C217" s="72"/>
      <c r="D217" s="72"/>
      <c r="E217" s="102"/>
      <c r="F217" s="102"/>
      <c r="G217" s="102"/>
      <c r="H217" s="102"/>
      <c r="I217" s="156">
        <f>100000</f>
        <v>100000</v>
      </c>
      <c r="J217" s="98"/>
      <c r="K217" s="98"/>
      <c r="L217" s="98"/>
      <c r="M217" s="98"/>
    </row>
    <row r="218" spans="1:28" x14ac:dyDescent="0.25">
      <c r="B218" s="70" t="s">
        <v>105</v>
      </c>
      <c r="C218" s="72"/>
      <c r="D218" s="72"/>
      <c r="E218" s="102"/>
      <c r="F218" s="102"/>
      <c r="G218" s="102"/>
      <c r="H218" s="102"/>
      <c r="I218" s="156">
        <v>0</v>
      </c>
      <c r="J218" s="98"/>
      <c r="K218" s="98"/>
      <c r="L218" s="98"/>
      <c r="M218" s="98"/>
    </row>
    <row r="219" spans="1:28" s="73" customFormat="1" x14ac:dyDescent="0.25">
      <c r="E219" s="99"/>
      <c r="F219" s="99"/>
      <c r="G219" s="99"/>
      <c r="H219" s="99"/>
      <c r="I219" s="157"/>
      <c r="J219" s="99"/>
      <c r="K219" s="99"/>
      <c r="L219" s="99"/>
      <c r="M219" s="99"/>
    </row>
    <row r="220" spans="1:28" s="13" customFormat="1" ht="13" x14ac:dyDescent="0.3">
      <c r="A220" s="13" t="s">
        <v>98</v>
      </c>
      <c r="B220" s="125" t="s">
        <v>31</v>
      </c>
      <c r="C220" s="4">
        <v>7606122284182</v>
      </c>
      <c r="D220" s="5" t="s">
        <v>27</v>
      </c>
      <c r="E220" s="91" t="s">
        <v>3</v>
      </c>
      <c r="F220" s="92" t="s">
        <v>57</v>
      </c>
      <c r="G220" s="93" t="s">
        <v>37</v>
      </c>
      <c r="H220" s="94">
        <v>223375537190</v>
      </c>
      <c r="I220" s="155">
        <v>23000</v>
      </c>
      <c r="J220" s="100" t="s">
        <v>30</v>
      </c>
      <c r="K220" s="96" t="s">
        <v>30</v>
      </c>
      <c r="L220" s="96" t="s">
        <v>120</v>
      </c>
      <c r="M220" s="96" t="s">
        <v>120</v>
      </c>
      <c r="N220" s="3"/>
      <c r="O220" s="16"/>
      <c r="Q220" s="17"/>
      <c r="R220" s="17"/>
      <c r="S220" s="18"/>
      <c r="T220" s="18"/>
      <c r="W220" s="3"/>
      <c r="X220" s="22"/>
      <c r="Y220" s="21"/>
      <c r="AA220" s="22"/>
      <c r="AB220" s="21"/>
    </row>
    <row r="221" spans="1:28" x14ac:dyDescent="0.25">
      <c r="B221" s="70" t="s">
        <v>102</v>
      </c>
      <c r="C221" s="72"/>
      <c r="D221" s="72"/>
      <c r="E221" s="102"/>
      <c r="F221" s="102"/>
      <c r="G221" s="102"/>
      <c r="H221" s="102"/>
      <c r="I221" s="156">
        <f>I220</f>
        <v>23000</v>
      </c>
      <c r="J221" s="98"/>
      <c r="K221" s="98"/>
      <c r="L221" s="98"/>
      <c r="M221" s="98"/>
    </row>
    <row r="222" spans="1:28" x14ac:dyDescent="0.25">
      <c r="B222" s="70" t="s">
        <v>103</v>
      </c>
      <c r="C222" s="72"/>
      <c r="D222" s="72"/>
      <c r="E222" s="102"/>
      <c r="F222" s="102"/>
      <c r="G222" s="102"/>
      <c r="H222" s="102"/>
      <c r="I222" s="156">
        <v>0</v>
      </c>
      <c r="J222" s="98"/>
      <c r="K222" s="98"/>
      <c r="L222" s="98"/>
      <c r="M222" s="98"/>
    </row>
    <row r="223" spans="1:28" x14ac:dyDescent="0.25">
      <c r="B223" s="70" t="s">
        <v>104</v>
      </c>
      <c r="C223" s="72"/>
      <c r="D223" s="72"/>
      <c r="E223" s="102"/>
      <c r="F223" s="102"/>
      <c r="G223" s="102"/>
      <c r="H223" s="102"/>
      <c r="I223" s="156">
        <f>I221</f>
        <v>23000</v>
      </c>
      <c r="J223" s="98"/>
      <c r="K223" s="98"/>
      <c r="L223" s="98"/>
      <c r="M223" s="98"/>
    </row>
    <row r="224" spans="1:28" x14ac:dyDescent="0.25">
      <c r="B224" s="70" t="s">
        <v>105</v>
      </c>
      <c r="C224" s="72"/>
      <c r="D224" s="72"/>
      <c r="E224" s="102"/>
      <c r="F224" s="102"/>
      <c r="G224" s="102"/>
      <c r="H224" s="102"/>
      <c r="I224" s="156">
        <v>0</v>
      </c>
      <c r="J224" s="98"/>
      <c r="K224" s="98"/>
      <c r="L224" s="98"/>
      <c r="M224" s="98"/>
    </row>
    <row r="225" spans="2:30" s="73" customFormat="1" x14ac:dyDescent="0.25">
      <c r="E225" s="99"/>
      <c r="F225" s="99"/>
      <c r="G225" s="99"/>
      <c r="H225" s="99"/>
      <c r="I225" s="157"/>
      <c r="J225" s="99"/>
      <c r="K225" s="99"/>
      <c r="L225" s="99"/>
      <c r="M225" s="99"/>
    </row>
    <row r="226" spans="2:30" s="73" customFormat="1" x14ac:dyDescent="0.25">
      <c r="E226" s="99"/>
      <c r="F226" s="99"/>
      <c r="G226" s="99"/>
      <c r="H226" s="99"/>
      <c r="I226" s="157"/>
      <c r="J226" s="99"/>
      <c r="K226" s="99"/>
      <c r="L226" s="99"/>
      <c r="M226" s="99"/>
    </row>
    <row r="227" spans="2:30" x14ac:dyDescent="0.25">
      <c r="B227" s="125" t="s">
        <v>109</v>
      </c>
      <c r="C227" s="4">
        <v>7699937262245</v>
      </c>
      <c r="D227" s="5" t="s">
        <v>27</v>
      </c>
      <c r="E227" s="92" t="s">
        <v>54</v>
      </c>
      <c r="F227" s="92" t="s">
        <v>16</v>
      </c>
      <c r="G227" s="93" t="s">
        <v>29</v>
      </c>
      <c r="H227" s="94">
        <v>9788600888019</v>
      </c>
      <c r="I227" s="162">
        <v>83564</v>
      </c>
      <c r="J227" s="96" t="s">
        <v>30</v>
      </c>
      <c r="K227" s="96" t="s">
        <v>30</v>
      </c>
      <c r="L227" s="96" t="s">
        <v>120</v>
      </c>
      <c r="M227" s="113" t="s">
        <v>121</v>
      </c>
    </row>
    <row r="228" spans="2:30" s="13" customFormat="1" ht="15" customHeight="1" x14ac:dyDescent="0.3">
      <c r="B228" s="70" t="s">
        <v>102</v>
      </c>
      <c r="C228" s="63"/>
      <c r="D228" s="64"/>
      <c r="E228" s="105"/>
      <c r="F228" s="106"/>
      <c r="G228" s="107"/>
      <c r="H228" s="108"/>
      <c r="I228" s="164">
        <v>0</v>
      </c>
      <c r="J228" s="100"/>
      <c r="K228" s="96"/>
      <c r="L228" s="96"/>
      <c r="M228" s="96"/>
      <c r="N228" s="3"/>
      <c r="O228" s="3"/>
      <c r="P228" s="3"/>
      <c r="Q228" s="16"/>
      <c r="S228" s="3"/>
      <c r="T228" s="3"/>
      <c r="U228" s="20"/>
      <c r="V228" s="21"/>
      <c r="Y228" s="25"/>
      <c r="Z228" s="26"/>
      <c r="AA228" s="27"/>
      <c r="AC228" s="28"/>
      <c r="AD228" s="21"/>
    </row>
    <row r="229" spans="2:30" s="13" customFormat="1" ht="13" x14ac:dyDescent="0.3">
      <c r="B229" s="70" t="s">
        <v>103</v>
      </c>
      <c r="C229" s="63"/>
      <c r="D229" s="64"/>
      <c r="E229" s="105"/>
      <c r="F229" s="106"/>
      <c r="G229" s="107"/>
      <c r="H229" s="108"/>
      <c r="I229" s="164">
        <f>I227</f>
        <v>83564</v>
      </c>
      <c r="J229" s="100"/>
      <c r="K229" s="96"/>
      <c r="L229" s="96"/>
      <c r="M229" s="96"/>
      <c r="N229" s="3"/>
      <c r="O229" s="3"/>
      <c r="P229" s="3"/>
      <c r="Q229" s="16"/>
      <c r="S229" s="3"/>
      <c r="T229" s="3"/>
      <c r="U229" s="20"/>
      <c r="V229" s="21"/>
      <c r="Y229" s="25"/>
      <c r="Z229" s="26"/>
      <c r="AA229" s="27"/>
      <c r="AC229" s="28"/>
      <c r="AD229" s="21"/>
    </row>
    <row r="230" spans="2:30" x14ac:dyDescent="0.25">
      <c r="B230" s="70" t="s">
        <v>104</v>
      </c>
      <c r="C230" s="72"/>
      <c r="D230" s="72"/>
      <c r="E230" s="102"/>
      <c r="F230" s="102"/>
      <c r="G230" s="102"/>
      <c r="H230" s="102"/>
      <c r="I230" s="156">
        <f>I228</f>
        <v>0</v>
      </c>
      <c r="J230" s="98"/>
      <c r="K230" s="98"/>
      <c r="L230" s="98"/>
      <c r="M230" s="98"/>
    </row>
    <row r="231" spans="2:30" x14ac:dyDescent="0.25">
      <c r="B231" s="70" t="s">
        <v>105</v>
      </c>
      <c r="C231" s="72"/>
      <c r="D231" s="72"/>
      <c r="E231" s="102"/>
      <c r="F231" s="102"/>
      <c r="G231" s="102"/>
      <c r="H231" s="102"/>
      <c r="I231" s="156">
        <f>I229</f>
        <v>83564</v>
      </c>
      <c r="J231" s="98"/>
      <c r="K231" s="98"/>
      <c r="L231" s="98"/>
      <c r="M231" s="98"/>
    </row>
    <row r="232" spans="2:30" s="73" customFormat="1" x14ac:dyDescent="0.25">
      <c r="E232" s="99"/>
      <c r="F232" s="99"/>
      <c r="G232" s="99"/>
      <c r="H232" s="99"/>
      <c r="I232" s="99"/>
      <c r="J232" s="99"/>
      <c r="K232" s="99"/>
      <c r="L232" s="99"/>
      <c r="M232" s="99"/>
    </row>
    <row r="233" spans="2:30" s="13" customFormat="1" ht="15" customHeight="1" x14ac:dyDescent="0.3">
      <c r="B233" s="70" t="s">
        <v>111</v>
      </c>
      <c r="C233" s="63"/>
      <c r="D233" s="64"/>
      <c r="E233" s="105"/>
      <c r="F233" s="106"/>
      <c r="G233" s="107"/>
      <c r="H233" s="108"/>
      <c r="I233" s="165">
        <f>I48+I54+I60+I67+I74+I81+I87+I93+I102+I109+I116+I122+I129+I135+I141+I148+I156+I163+I169+I175+I181+I187+I193+I199+I206+I215+I221+I228</f>
        <v>2602795</v>
      </c>
      <c r="J233" s="100"/>
      <c r="K233" s="96"/>
      <c r="L233" s="96"/>
      <c r="M233" s="96"/>
      <c r="N233" s="3"/>
      <c r="O233" s="3"/>
      <c r="P233" s="3"/>
      <c r="Q233" s="16"/>
      <c r="S233" s="3"/>
      <c r="T233" s="3"/>
      <c r="U233" s="20"/>
      <c r="V233" s="21"/>
      <c r="Y233" s="25"/>
      <c r="Z233" s="26"/>
      <c r="AA233" s="27"/>
      <c r="AC233" s="28"/>
      <c r="AD233" s="21"/>
    </row>
    <row r="234" spans="2:30" s="13" customFormat="1" ht="13" x14ac:dyDescent="0.3">
      <c r="B234" s="70" t="s">
        <v>112</v>
      </c>
      <c r="C234" s="63"/>
      <c r="D234" s="64"/>
      <c r="E234" s="105"/>
      <c r="F234" s="106"/>
      <c r="G234" s="107"/>
      <c r="H234" s="108"/>
      <c r="I234" s="165">
        <f>I49+I55+I61+I68+I75+I82+I88+I94+I103+I110+I117+I123+I130+I136+I142+I149+I157+I164+I170+I176+I182+I188+I194+I200+I207+I216+I222+I229</f>
        <v>693853</v>
      </c>
      <c r="J234" s="100"/>
      <c r="K234" s="96"/>
      <c r="L234" s="96"/>
      <c r="M234" s="96"/>
      <c r="N234" s="3"/>
      <c r="O234" s="3"/>
      <c r="P234" s="3"/>
      <c r="Q234" s="16"/>
      <c r="S234" s="3"/>
      <c r="T234" s="3"/>
      <c r="U234" s="20"/>
      <c r="V234" s="21"/>
      <c r="Y234" s="25"/>
      <c r="Z234" s="26"/>
      <c r="AA234" s="27"/>
      <c r="AC234" s="28"/>
      <c r="AD234" s="21"/>
    </row>
    <row r="235" spans="2:30" s="85" customFormat="1" ht="13" x14ac:dyDescent="0.3">
      <c r="B235" s="81" t="s">
        <v>115</v>
      </c>
      <c r="C235" s="83"/>
      <c r="D235" s="84"/>
      <c r="E235" s="116"/>
      <c r="F235" s="117"/>
      <c r="G235" s="118"/>
      <c r="H235" s="119"/>
      <c r="I235" s="166">
        <f>SUM(I233:I234)</f>
        <v>3296648</v>
      </c>
      <c r="J235" s="120"/>
      <c r="K235" s="121"/>
      <c r="L235" s="121"/>
      <c r="M235" s="121"/>
      <c r="N235" s="17"/>
      <c r="O235" s="17"/>
      <c r="P235" s="17"/>
      <c r="Q235" s="12"/>
      <c r="S235" s="17"/>
      <c r="T235" s="17"/>
      <c r="U235" s="26"/>
      <c r="V235" s="27"/>
      <c r="Y235" s="25"/>
      <c r="Z235" s="26"/>
      <c r="AA235" s="27"/>
      <c r="AC235" s="86"/>
      <c r="AD235" s="27"/>
    </row>
    <row r="236" spans="2:30" x14ac:dyDescent="0.25">
      <c r="B236" s="70" t="s">
        <v>113</v>
      </c>
      <c r="C236" s="72"/>
      <c r="D236" s="72"/>
      <c r="E236" s="102"/>
      <c r="F236" s="102"/>
      <c r="G236" s="102"/>
      <c r="H236" s="102"/>
      <c r="I236" s="165">
        <f>I50+I56+I62+I69+I76+I83+I89+I95+I104+I111+I118+I124+I131+I137+I143+I150+I158+I165+I171+I177+I183+I189+I195+I201+I208+I217+I223+I230</f>
        <v>1470072</v>
      </c>
      <c r="J236" s="98"/>
      <c r="K236" s="98"/>
      <c r="L236" s="98"/>
      <c r="M236" s="98"/>
    </row>
    <row r="237" spans="2:30" x14ac:dyDescent="0.25">
      <c r="B237" s="70" t="s">
        <v>114</v>
      </c>
      <c r="C237" s="72"/>
      <c r="D237" s="72"/>
      <c r="E237" s="102"/>
      <c r="F237" s="102"/>
      <c r="G237" s="102"/>
      <c r="H237" s="102"/>
      <c r="I237" s="165">
        <f>I51+I57+I63+I63+I70+I77+I84+I90+I96+I105+I112+I119+I125+I132+I138+I144+I151+I159+I166+I172+I178+I184+I190+I196+I202+I209+I218+I224+I231</f>
        <v>487753</v>
      </c>
      <c r="J237" s="98"/>
      <c r="K237" s="98"/>
      <c r="L237" s="98"/>
      <c r="M237" s="98"/>
    </row>
    <row r="238" spans="2:30" s="81" customFormat="1" ht="13" x14ac:dyDescent="0.3">
      <c r="B238" s="81" t="s">
        <v>116</v>
      </c>
      <c r="C238" s="82"/>
      <c r="D238" s="82"/>
      <c r="E238" s="122"/>
      <c r="F238" s="122"/>
      <c r="G238" s="122"/>
      <c r="H238" s="122"/>
      <c r="I238" s="166">
        <f>SUM(I236:I237)</f>
        <v>1957825</v>
      </c>
      <c r="J238" s="123"/>
      <c r="K238" s="123"/>
      <c r="L238" s="123"/>
      <c r="M238" s="123"/>
    </row>
    <row r="239" spans="2:30" x14ac:dyDescent="0.25">
      <c r="B239" s="70" t="s">
        <v>117</v>
      </c>
      <c r="C239" s="72"/>
      <c r="D239" s="72"/>
      <c r="E239" s="102"/>
      <c r="F239" s="102"/>
      <c r="G239" s="102"/>
      <c r="H239" s="102"/>
      <c r="I239" s="124">
        <f>(I238/I235)</f>
        <v>0.59388354473999039</v>
      </c>
      <c r="J239" s="98"/>
      <c r="K239" s="98"/>
      <c r="L239" s="98"/>
      <c r="M239" s="98"/>
    </row>
    <row r="240" spans="2:30" s="79" customFormat="1" x14ac:dyDescent="0.25"/>
    <row r="242" spans="9:9" ht="13" customHeight="1" x14ac:dyDescent="0.25">
      <c r="I242" s="80"/>
    </row>
    <row r="243" spans="9:9" x14ac:dyDescent="0.25">
      <c r="I243" s="80"/>
    </row>
    <row r="244" spans="9:9" x14ac:dyDescent="0.25">
      <c r="I244" s="80"/>
    </row>
  </sheetData>
  <sortState xmlns:xlrd2="http://schemas.microsoft.com/office/spreadsheetml/2017/richdata2" ref="A2:AH32">
    <sortCondition ref="B2:B32"/>
  </sortState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dbac42b-03fe-4f06-9c5d-a2d850498f7b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Accounts</vt:lpstr>
      <vt:lpstr>SCV Calculations</vt:lpstr>
    </vt:vector>
  </TitlesOfParts>
  <Company>Resbank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Sabihah Mohamed</dc:creator>
  <cp:lastModifiedBy>Zintle Malgas</cp:lastModifiedBy>
  <dcterms:created xsi:type="dcterms:W3CDTF">2023-06-30T09:24:17Z</dcterms:created>
  <dcterms:modified xsi:type="dcterms:W3CDTF">2023-10-18T06:21:50Z</dcterms:modified>
</cp:coreProperties>
</file>