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eposit Insurance\4. Implementation of DIS\SCV worked example folder\SCV Calculations document updated with comment received\"/>
    </mc:Choice>
  </mc:AlternateContent>
  <xr:revisionPtr revIDLastSave="0" documentId="13_ncr:1_{E3934C37-598C-4A8A-AC90-CE04C3441EDE}" xr6:coauthVersionLast="47" xr6:coauthVersionMax="47" xr10:uidLastSave="{00000000-0000-0000-0000-000000000000}"/>
  <bookViews>
    <workbookView xWindow="-110" yWindow="-110" windowWidth="19420" windowHeight="10420" activeTab="1" xr2:uid="{6F36D905-1121-4E8F-A476-168988C52963}"/>
  </bookViews>
  <sheets>
    <sheet name="All Accounts" sheetId="3" r:id="rId1"/>
    <sheet name="SCV Calculations" sheetId="4" r:id="rId2"/>
  </sheets>
  <definedNames>
    <definedName name="_xlnm._FilterDatabase" localSheetId="0" hidden="1">'All Accounts'!$A$1:$AJ$56</definedName>
    <definedName name="_xlnm._FilterDatabase" localSheetId="1" hidden="1">'SCV Calculations'!$A$45:$AKB$45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7" i="4" l="1"/>
  <c r="I246" i="4"/>
  <c r="I250" i="4"/>
  <c r="I249" i="4"/>
  <c r="I56" i="4"/>
  <c r="I54" i="4"/>
  <c r="I122" i="4"/>
  <c r="I124" i="4" s="1"/>
  <c r="I74" i="4"/>
  <c r="I242" i="4" l="1"/>
  <c r="I152" i="4"/>
  <c r="I59" i="4"/>
  <c r="I154" i="4"/>
  <c r="I60" i="4"/>
  <c r="I228" i="4"/>
  <c r="I234" i="4" l="1"/>
  <c r="I236" i="4" s="1"/>
  <c r="I230" i="4"/>
  <c r="I148" i="4"/>
  <c r="I150" i="4" s="1"/>
  <c r="I141" i="4"/>
  <c r="I143" i="4" s="1"/>
  <c r="I190" i="4"/>
  <c r="I108" i="4"/>
  <c r="I85" i="4"/>
  <c r="I87" i="4" s="1"/>
  <c r="I78" i="4"/>
  <c r="I81" i="4" s="1"/>
  <c r="I244" i="4"/>
  <c r="I243" i="4"/>
  <c r="I219" i="4"/>
  <c r="I222" i="4"/>
  <c r="I215" i="4"/>
  <c r="I212" i="4"/>
  <c r="I209" i="4"/>
  <c r="I206" i="4"/>
  <c r="I200" i="4"/>
  <c r="I203" i="4"/>
  <c r="I196" i="4"/>
  <c r="I195" i="4"/>
  <c r="I197" i="4" s="1"/>
  <c r="I189" i="4"/>
  <c r="I185" i="4"/>
  <c r="I184" i="4"/>
  <c r="I76" i="4"/>
  <c r="I175" i="4"/>
  <c r="I177" i="4" s="1"/>
  <c r="I168" i="4"/>
  <c r="I160" i="4"/>
  <c r="I163" i="4"/>
  <c r="I155" i="4"/>
  <c r="I149" i="4"/>
  <c r="I134" i="4"/>
  <c r="I136" i="4" s="1"/>
  <c r="I128" i="4"/>
  <c r="I130" i="4" s="1"/>
  <c r="I115" i="4"/>
  <c r="I117" i="4" s="1"/>
  <c r="I96" i="4"/>
  <c r="I93" i="4"/>
  <c r="I95" i="4" s="1"/>
  <c r="I66" i="4"/>
  <c r="I68" i="4" s="1"/>
  <c r="I69" i="4"/>
  <c r="I49" i="4"/>
  <c r="I63" i="4"/>
  <c r="I48" i="4"/>
  <c r="I191" i="4" l="1"/>
  <c r="I50" i="4"/>
  <c r="I223" i="4"/>
  <c r="I224" i="4"/>
  <c r="I89" i="4"/>
  <c r="I251" i="4" l="1"/>
  <c r="I248" i="4"/>
  <c r="D256" i="4" l="1"/>
  <c r="D255" i="4"/>
  <c r="I252" i="4"/>
</calcChain>
</file>

<file path=xl/sharedStrings.xml><?xml version="1.0" encoding="utf-8"?>
<sst xmlns="http://schemas.openxmlformats.org/spreadsheetml/2006/main" count="1968" uniqueCount="233">
  <si>
    <t>Account holder</t>
  </si>
  <si>
    <t>Type of depositor</t>
  </si>
  <si>
    <t>Balance</t>
  </si>
  <si>
    <t>Individual</t>
  </si>
  <si>
    <t>Savings account</t>
  </si>
  <si>
    <t>Credit card</t>
  </si>
  <si>
    <t>Mortgage loan</t>
  </si>
  <si>
    <t>Vehicle finance</t>
  </si>
  <si>
    <t>Cheque account</t>
  </si>
  <si>
    <t>ABC Properties</t>
  </si>
  <si>
    <t>Fixed deposit</t>
  </si>
  <si>
    <t>JD Security</t>
  </si>
  <si>
    <t>Savings CFI</t>
  </si>
  <si>
    <t>Tau Stokvel</t>
  </si>
  <si>
    <t>Informal group account</t>
  </si>
  <si>
    <t xml:space="preserve">ABC Stokvel Savings </t>
  </si>
  <si>
    <t xml:space="preserve">Trust account </t>
  </si>
  <si>
    <t>Trust account</t>
  </si>
  <si>
    <t>Signatory 1</t>
  </si>
  <si>
    <t>Signatory 1 identifier</t>
  </si>
  <si>
    <t>Signatory 2 identifier</t>
  </si>
  <si>
    <t>Signatory 2</t>
  </si>
  <si>
    <t>Product name</t>
  </si>
  <si>
    <t>Product Type</t>
  </si>
  <si>
    <t>Account number</t>
  </si>
  <si>
    <t>Joint Account</t>
  </si>
  <si>
    <t>Pledged</t>
  </si>
  <si>
    <t>Y</t>
  </si>
  <si>
    <t>Non-financial business</t>
  </si>
  <si>
    <t>Transactional</t>
  </si>
  <si>
    <t>N</t>
  </si>
  <si>
    <t>Ashraf Mohamed</t>
  </si>
  <si>
    <t>Term deposit</t>
  </si>
  <si>
    <t>Henry Ndlovu</t>
  </si>
  <si>
    <t>Account holder identifier</t>
  </si>
  <si>
    <t>Arthur Lambert Crafts</t>
  </si>
  <si>
    <t>Term</t>
  </si>
  <si>
    <t>Savings</t>
  </si>
  <si>
    <t>Kenneth Montero</t>
  </si>
  <si>
    <t>Mark Mathebula</t>
  </si>
  <si>
    <t>Mary Mathebula</t>
  </si>
  <si>
    <t>Maynard Hayn</t>
  </si>
  <si>
    <t>Mohale Attorneys</t>
  </si>
  <si>
    <t>Motang Mechanics</t>
  </si>
  <si>
    <t>Paul Steyn</t>
  </si>
  <si>
    <t>Notice deposit</t>
  </si>
  <si>
    <t>Notice</t>
  </si>
  <si>
    <t>Quillet Properties</t>
  </si>
  <si>
    <t>Razia Hendriks</t>
  </si>
  <si>
    <t>Share Hairdressers</t>
  </si>
  <si>
    <t>Sipho Ndlovu</t>
  </si>
  <si>
    <t>Thabile Home Improvements</t>
  </si>
  <si>
    <t>Baloyi Attorneys</t>
  </si>
  <si>
    <t>Moodley Accounting</t>
  </si>
  <si>
    <t>Financial business</t>
  </si>
  <si>
    <t>Tax-free savings</t>
  </si>
  <si>
    <t>Tax-free Shares</t>
  </si>
  <si>
    <t>Islamic qard</t>
  </si>
  <si>
    <t>Islamic murabahah</t>
  </si>
  <si>
    <t>Islamic Wadi’ah</t>
  </si>
  <si>
    <t>Sheffield Municipality</t>
  </si>
  <si>
    <t>Local government</t>
  </si>
  <si>
    <t>Beneficiary 1</t>
  </si>
  <si>
    <t>Beneficiary 1 identifier</t>
  </si>
  <si>
    <t>Beneficiary 1 balance</t>
  </si>
  <si>
    <t>Beneficiary 2</t>
  </si>
  <si>
    <t>Beneficiary 2 identifier</t>
  </si>
  <si>
    <t>Beneficiary 2 balance</t>
  </si>
  <si>
    <t>Beneficiary 3</t>
  </si>
  <si>
    <t>Beneficiary 3 identifier</t>
  </si>
  <si>
    <t>Beneficiary 3 balance</t>
  </si>
  <si>
    <t xml:space="preserve">Tania Smith </t>
  </si>
  <si>
    <t>Atlanta Financial Services</t>
  </si>
  <si>
    <t>Priscilla Naidoo</t>
  </si>
  <si>
    <t>$9400</t>
  </si>
  <si>
    <t xml:space="preserve">Peter Ndlela </t>
  </si>
  <si>
    <t>Better Accounting Firm</t>
  </si>
  <si>
    <t>£22 000</t>
  </si>
  <si>
    <t>Reliably identified</t>
  </si>
  <si>
    <t>-</t>
  </si>
  <si>
    <t>Signatory 3</t>
  </si>
  <si>
    <t>Signatory 3 identifier</t>
  </si>
  <si>
    <t>Kamilla Peters</t>
  </si>
  <si>
    <t>Leon Padia</t>
  </si>
  <si>
    <t>Barend Govender</t>
  </si>
  <si>
    <t>Ziyaad Jacobs</t>
  </si>
  <si>
    <t>Nadia Chetty</t>
  </si>
  <si>
    <t>Sithembile Stokvel</t>
  </si>
  <si>
    <t>Farzana Khota</t>
  </si>
  <si>
    <t>Jenny Baloyi</t>
  </si>
  <si>
    <t>Loan</t>
  </si>
  <si>
    <t>Shares</t>
  </si>
  <si>
    <t>Internal exchange rates</t>
  </si>
  <si>
    <t>1USD = ZAR20</t>
  </si>
  <si>
    <t>1GBP = ZAR25</t>
  </si>
  <si>
    <t>1USD = ZAR19</t>
  </si>
  <si>
    <t>1GBP = ZAR24</t>
  </si>
  <si>
    <t>Category</t>
  </si>
  <si>
    <t>Simple</t>
  </si>
  <si>
    <t>Non-qualifying</t>
  </si>
  <si>
    <t>IBA</t>
  </si>
  <si>
    <t>FBA</t>
  </si>
  <si>
    <t>Qualifying balance RFP</t>
  </si>
  <si>
    <t>Qualifying balance NRP</t>
  </si>
  <si>
    <t>Covered balance RFP</t>
  </si>
  <si>
    <t>Covered balance NRP</t>
  </si>
  <si>
    <t>Beneficiary</t>
  </si>
  <si>
    <t>Payout Fixed deposit</t>
  </si>
  <si>
    <t>Payout Savings deposit</t>
  </si>
  <si>
    <t>Mila Accountants</t>
  </si>
  <si>
    <t>Sandi Mathebula</t>
  </si>
  <si>
    <t>Bank Qualifying balance RFP</t>
  </si>
  <si>
    <t>Bank Qualifying balance NRP</t>
  </si>
  <si>
    <t>Bank Covered balance RFP</t>
  </si>
  <si>
    <t>Bank Covered balance NRP</t>
  </si>
  <si>
    <t>Bank total qualifying deposits</t>
  </si>
  <si>
    <t>Bank total covered deposits</t>
  </si>
  <si>
    <t>Total covered/total qualifying</t>
  </si>
  <si>
    <t>Accountholder status</t>
  </si>
  <si>
    <t>Account status</t>
  </si>
  <si>
    <t>RFP</t>
  </si>
  <si>
    <t>NRP</t>
  </si>
  <si>
    <t>Depositor Status indicator</t>
  </si>
  <si>
    <t>Account Status indicator</t>
  </si>
  <si>
    <t>Account Balance</t>
  </si>
  <si>
    <t>Accout Holder Address</t>
  </si>
  <si>
    <t>Account Holder Contact Number</t>
  </si>
  <si>
    <t>Account Holder Email Address</t>
  </si>
  <si>
    <t>Psteny@hotmail.com</t>
  </si>
  <si>
    <t>89 Fox St,Stilfontein ,North West,2552</t>
  </si>
  <si>
    <t>084 788 1120</t>
  </si>
  <si>
    <t xml:space="preserve">
105 North Street,Newcastle,2954</t>
  </si>
  <si>
    <t>083 240 8572</t>
  </si>
  <si>
    <t xml:space="preserve">alamberts@gmail.com </t>
  </si>
  <si>
    <t>2093 Dickens St,Springs,1575</t>
  </si>
  <si>
    <t>mathebula.mark@gmail.com</t>
  </si>
  <si>
    <t>mathebula.mary@gmail.com</t>
  </si>
  <si>
    <t>hayn.maynard@gmail.com</t>
  </si>
  <si>
    <t>086 576 4682</t>
  </si>
  <si>
    <t>086 788 1120</t>
  </si>
  <si>
    <t>087 576 4682</t>
  </si>
  <si>
    <t>087 788 1120</t>
  </si>
  <si>
    <t>086 240 8572</t>
  </si>
  <si>
    <t>087 240 8572</t>
  </si>
  <si>
    <t>011 576 4682</t>
  </si>
  <si>
    <t>012 240 8572</t>
  </si>
  <si>
    <t>070 240 8572</t>
  </si>
  <si>
    <t>012 788 1120</t>
  </si>
  <si>
    <t>2094 Dickens St,Springs,1575</t>
  </si>
  <si>
    <t>084 576 4682</t>
  </si>
  <si>
    <t>8 Visser St,Motsethabong,9463</t>
  </si>
  <si>
    <t>082 583 0331</t>
  </si>
  <si>
    <t>1415 Dickens St,Kempton Park,1619</t>
  </si>
  <si>
    <t>085 504 7765</t>
  </si>
  <si>
    <t>properties.abc@yahoo.com</t>
  </si>
  <si>
    <t>134 Station Road,Kloof,3610</t>
  </si>
  <si>
    <t>085 402 2093</t>
  </si>
  <si>
    <t>steyn.paul@gmail.com</t>
  </si>
  <si>
    <t>1833 Barlow Street,Mokopane,0618</t>
  </si>
  <si>
    <t>1183 Akasia St,Winterton,3340</t>
  </si>
  <si>
    <t>368 Diesel Street,Randfontein,1771</t>
  </si>
  <si>
    <t>702 Bodenstein St,Alberton,1453</t>
  </si>
  <si>
    <t>1342 Bezuidenhout St,Piet Retief,2383</t>
  </si>
  <si>
    <t>672 Union Lane,Eshowe,3816</t>
  </si>
  <si>
    <t>1434 Bezuidenhout St,Mpumalanga,2410</t>
  </si>
  <si>
    <t>083 235 8839</t>
  </si>
  <si>
    <t>550 Uitsig St,Addo,6107</t>
  </si>
  <si>
    <t>1276 Dikbas Road,Groblersdal,0477</t>
  </si>
  <si>
    <t>082 502 0739</t>
  </si>
  <si>
    <t>2326 Rissik St,Marble Hall,Mpumalanga</t>
  </si>
  <si>
    <t>083 830 5454</t>
  </si>
  <si>
    <t>139 Thomas St,Vryheid,KwaZulu-Natal,3106</t>
  </si>
  <si>
    <t>084 308 0559</t>
  </si>
  <si>
    <t>291 Glyn St,Moreletapark,Gauteng,0181</t>
  </si>
  <si>
    <t>082 178 0074</t>
  </si>
  <si>
    <t>1588 Akasia St,Kranskop,KwaZulu-Natal,3269</t>
  </si>
  <si>
    <t>084 556 3666</t>
  </si>
  <si>
    <t>105 North Street,Newcastle,2954</t>
  </si>
  <si>
    <t>18 Visser St,Motsethabong,9463</t>
  </si>
  <si>
    <t>650 Uitsig St,Addo,6107</t>
  </si>
  <si>
    <t>083 594 3074</t>
  </si>
  <si>
    <t>89 Fox St,Mandela Road,Mafikeng,Northwest</t>
  </si>
  <si>
    <t>018 788 1120</t>
  </si>
  <si>
    <t>admin@milaaccountants.co.za</t>
  </si>
  <si>
    <t>ndlela.peter@gmail.com</t>
  </si>
  <si>
    <t>admin@mohaleattorneys.co.za</t>
  </si>
  <si>
    <t>randal@quilprop.co.za</t>
  </si>
  <si>
    <t>hairdressers.share@gmail.com</t>
  </si>
  <si>
    <t>thabile@thabileprojects.co.za</t>
  </si>
  <si>
    <t>municipality.sheffield@gov.za</t>
  </si>
  <si>
    <t>adaml@moodleygroup.co.za</t>
  </si>
  <si>
    <t>finance@savingscfi.co.za</t>
  </si>
  <si>
    <t>ABCStokvel@yahoo.com</t>
  </si>
  <si>
    <t>ndlovu.sipho@gmail.com</t>
  </si>
  <si>
    <t>montero.kenneth@gmail.com</t>
  </si>
  <si>
    <t>stokvel.tau@gmail.com</t>
  </si>
  <si>
    <t>stokvel.sithembile@yahoo.com</t>
  </si>
  <si>
    <t>hendriks.razia@hotmail.com</t>
  </si>
  <si>
    <t>mohamed.ashraf@gmail.com</t>
  </si>
  <si>
    <t>baloyi.jenny@gmail.com</t>
  </si>
  <si>
    <t>naidoo.priscilla@hotmail.com</t>
  </si>
  <si>
    <t>securityadmin@jdsecure.co.za</t>
  </si>
  <si>
    <t>leratof@baloyiattorneys.co.za</t>
  </si>
  <si>
    <t>mokotedi@motangmech.co.za</t>
  </si>
  <si>
    <t>Market exchange rates</t>
  </si>
  <si>
    <t>mathebulabusiness@gmail.com</t>
  </si>
  <si>
    <t>Lereko Magagula</t>
  </si>
  <si>
    <t>Credit Card</t>
  </si>
  <si>
    <t>24 Mandela drive,Lichtenburg,2744</t>
  </si>
  <si>
    <t>076 244 8577</t>
  </si>
  <si>
    <t xml:space="preserve">lerekoM2@gmail.com </t>
  </si>
  <si>
    <t>Pledged balance</t>
  </si>
  <si>
    <t>10 000</t>
  </si>
  <si>
    <t>90 Long St, Brooklyn,1455</t>
  </si>
  <si>
    <t>087 564 8990</t>
  </si>
  <si>
    <t>smitht@icloud.com</t>
  </si>
  <si>
    <t>SAFCOL SOC limited</t>
  </si>
  <si>
    <t>1 Plein street,Sunnyside,0001</t>
  </si>
  <si>
    <t>081 537 8971</t>
  </si>
  <si>
    <t>safcol.gov.za</t>
  </si>
  <si>
    <t>Public non-financial business</t>
  </si>
  <si>
    <t>1993/001447/20</t>
  </si>
  <si>
    <t>Debra Cronje</t>
  </si>
  <si>
    <t>89 Brics St,Stilfontein ,North West,2552</t>
  </si>
  <si>
    <t>debra.cronje@gmail.com</t>
  </si>
  <si>
    <t>Paul Cronje</t>
  </si>
  <si>
    <t>073 240 8572</t>
  </si>
  <si>
    <t xml:space="preserve">paul2cronje@gmail.com </t>
  </si>
  <si>
    <t>Levies (Annual)</t>
  </si>
  <si>
    <t>Premiums (Monthly)</t>
  </si>
  <si>
    <t>Liquidity tier (Monthly)</t>
  </si>
  <si>
    <t>078 788 1120</t>
  </si>
  <si>
    <t>7700225VH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</si>
</sst>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3" formatCode="_ * #,##0.00_ ;_ * \-#,##0.00_ ;_ * &quot;-&quot;??_ ;_ @_ "/>
    <numFmt numFmtId="164" formatCode="&quot;R&quot;#,##0_);[Red]\(&quot;R&quot;#,##0\)"/>
    <numFmt numFmtId="165" formatCode="&quot;R&quot;#,##0"/>
    <numFmt numFmtId="166" formatCode="_ * #,##0_ ;_ * \-#,##0_ ;_ * &quot;-&quot;??_ ;_ @_ "/>
    <numFmt numFmtId="167" formatCode="0.0%"/>
    <numFmt numFmtId="168" formatCode="0.000%"/>
  </numFmts>
  <fonts count="1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7"/>
      <color rgb="FF212529"/>
      <name val="Consolas"/>
      <family val="3"/>
    </font>
    <font>
      <sz val="8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92D050"/>
      <name val="Arial"/>
      <family val="2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0" xfId="0" applyFont="1" applyFill="1"/>
    <xf numFmtId="0" fontId="4" fillId="4" borderId="1" xfId="0" applyFont="1" applyFill="1" applyBorder="1" applyAlignment="1">
      <alignment horizontal="justify"/>
    </xf>
    <xf numFmtId="1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justify" wrapText="1"/>
    </xf>
    <xf numFmtId="0" fontId="3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justify" wrapText="1"/>
    </xf>
    <xf numFmtId="0" fontId="2" fillId="4" borderId="1" xfId="0" applyFont="1" applyFill="1" applyBorder="1" applyAlignment="1">
      <alignment horizontal="justify"/>
    </xf>
    <xf numFmtId="0" fontId="2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justify"/>
    </xf>
    <xf numFmtId="164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wrapText="1"/>
    </xf>
    <xf numFmtId="165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justify" wrapText="1"/>
    </xf>
    <xf numFmtId="0" fontId="4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justify" wrapText="1"/>
    </xf>
    <xf numFmtId="164" fontId="2" fillId="4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right" wrapText="1"/>
    </xf>
    <xf numFmtId="3" fontId="4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/>
    <xf numFmtId="0" fontId="3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wrapText="1"/>
    </xf>
    <xf numFmtId="165" fontId="4" fillId="4" borderId="1" xfId="0" applyNumberFormat="1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justify" vertical="center"/>
    </xf>
    <xf numFmtId="1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1" fontId="3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/>
    <xf numFmtId="0" fontId="2" fillId="4" borderId="0" xfId="0" applyFont="1" applyFill="1" applyAlignment="1">
      <alignment horizontal="justify"/>
    </xf>
    <xf numFmtId="0" fontId="4" fillId="4" borderId="0" xfId="0" applyFont="1" applyFill="1" applyAlignment="1">
      <alignment horizontal="justify"/>
    </xf>
    <xf numFmtId="165" fontId="4" fillId="4" borderId="0" xfId="0" applyNumberFormat="1" applyFont="1" applyFill="1" applyAlignment="1">
      <alignment horizontal="right" wrapText="1"/>
    </xf>
    <xf numFmtId="0" fontId="4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justify" wrapText="1"/>
    </xf>
    <xf numFmtId="164" fontId="2" fillId="4" borderId="0" xfId="0" applyNumberFormat="1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0" fontId="2" fillId="4" borderId="0" xfId="0" applyFont="1" applyFill="1" applyAlignment="1">
      <alignment horizontal="center" wrapText="1"/>
    </xf>
    <xf numFmtId="164" fontId="4" fillId="4" borderId="0" xfId="0" applyNumberFormat="1" applyFont="1" applyFill="1" applyAlignment="1">
      <alignment horizontal="right" wrapText="1"/>
    </xf>
    <xf numFmtId="0" fontId="2" fillId="3" borderId="2" xfId="0" applyFont="1" applyFill="1" applyBorder="1" applyAlignment="1">
      <alignment horizontal="center" wrapText="1"/>
    </xf>
    <xf numFmtId="0" fontId="3" fillId="2" borderId="0" xfId="0" applyFont="1" applyFill="1"/>
    <xf numFmtId="0" fontId="4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1" fillId="2" borderId="1" xfId="0" applyFont="1" applyFill="1" applyBorder="1"/>
    <xf numFmtId="0" fontId="4" fillId="5" borderId="1" xfId="0" applyFont="1" applyFill="1" applyBorder="1" applyAlignment="1">
      <alignment horizontal="center" wrapText="1"/>
    </xf>
    <xf numFmtId="1" fontId="4" fillId="7" borderId="1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/>
    </xf>
    <xf numFmtId="1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center" wrapText="1"/>
    </xf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0" fontId="3" fillId="7" borderId="1" xfId="0" applyFont="1" applyFill="1" applyBorder="1"/>
    <xf numFmtId="0" fontId="3" fillId="6" borderId="1" xfId="0" applyFont="1" applyFill="1" applyBorder="1"/>
    <xf numFmtId="0" fontId="4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justify" wrapText="1"/>
    </xf>
    <xf numFmtId="0" fontId="4" fillId="5" borderId="1" xfId="0" applyFont="1" applyFill="1" applyBorder="1" applyAlignment="1">
      <alignment horizontal="center" vertical="center"/>
    </xf>
    <xf numFmtId="0" fontId="3" fillId="9" borderId="1" xfId="0" applyFont="1" applyFill="1" applyBorder="1"/>
    <xf numFmtId="0" fontId="3" fillId="10" borderId="1" xfId="0" applyFont="1" applyFill="1" applyBorder="1"/>
    <xf numFmtId="0" fontId="3" fillId="8" borderId="1" xfId="0" applyFont="1" applyFill="1" applyBorder="1"/>
    <xf numFmtId="166" fontId="3" fillId="0" borderId="1" xfId="0" applyNumberFormat="1" applyFont="1" applyBorder="1"/>
    <xf numFmtId="0" fontId="1" fillId="0" borderId="1" xfId="0" applyFont="1" applyBorder="1"/>
    <xf numFmtId="0" fontId="1" fillId="7" borderId="1" xfId="0" applyFont="1" applyFill="1" applyBorder="1"/>
    <xf numFmtId="1" fontId="2" fillId="7" borderId="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center"/>
    </xf>
    <xf numFmtId="0" fontId="1" fillId="4" borderId="1" xfId="0" applyFont="1" applyFill="1" applyBorder="1"/>
    <xf numFmtId="3" fontId="2" fillId="4" borderId="1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justify"/>
    </xf>
    <xf numFmtId="1" fontId="3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" fontId="4" fillId="4" borderId="1" xfId="0" applyNumberFormat="1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 vertical="top"/>
    </xf>
    <xf numFmtId="1" fontId="4" fillId="7" borderId="1" xfId="0" applyNumberFormat="1" applyFont="1" applyFill="1" applyBorder="1" applyAlignment="1">
      <alignment horizontal="center" vertical="top"/>
    </xf>
    <xf numFmtId="0" fontId="3" fillId="10" borderId="1" xfId="0" applyFont="1" applyFill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3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vertical="top"/>
    </xf>
    <xf numFmtId="0" fontId="1" fillId="7" borderId="1" xfId="0" applyFont="1" applyFill="1" applyBorder="1" applyAlignment="1">
      <alignment horizontal="left" vertical="top" wrapText="1"/>
    </xf>
    <xf numFmtId="0" fontId="2" fillId="7" borderId="1" xfId="0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left" vertical="top"/>
    </xf>
    <xf numFmtId="1" fontId="2" fillId="7" borderId="1" xfId="0" applyNumberFormat="1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9" fontId="3" fillId="0" borderId="1" xfId="2" applyFont="1" applyBorder="1" applyAlignment="1">
      <alignment horizontal="center" vertical="center"/>
    </xf>
    <xf numFmtId="0" fontId="4" fillId="12" borderId="1" xfId="0" applyFont="1" applyFill="1" applyBorder="1" applyAlignment="1">
      <alignment horizontal="justify"/>
    </xf>
    <xf numFmtId="0" fontId="4" fillId="12" borderId="1" xfId="0" applyFont="1" applyFill="1" applyBorder="1" applyAlignment="1">
      <alignment horizontal="left"/>
    </xf>
    <xf numFmtId="0" fontId="4" fillId="12" borderId="1" xfId="0" applyFont="1" applyFill="1" applyBorder="1"/>
    <xf numFmtId="0" fontId="4" fillId="12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center" wrapText="1"/>
    </xf>
    <xf numFmtId="0" fontId="1" fillId="4" borderId="0" xfId="0" applyFont="1" applyFill="1" applyAlignment="1">
      <alignment horizontal="justify"/>
    </xf>
    <xf numFmtId="0" fontId="3" fillId="4" borderId="0" xfId="0" applyFont="1" applyFill="1" applyAlignment="1">
      <alignment horizontal="justify"/>
    </xf>
    <xf numFmtId="1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1" fontId="4" fillId="4" borderId="1" xfId="0" quotePrefix="1" applyNumberFormat="1" applyFont="1" applyFill="1" applyBorder="1" applyAlignment="1">
      <alignment horizontal="right"/>
    </xf>
    <xf numFmtId="1" fontId="8" fillId="4" borderId="1" xfId="3" applyNumberFormat="1" applyFill="1" applyBorder="1" applyAlignment="1">
      <alignment horizontal="right"/>
    </xf>
    <xf numFmtId="0" fontId="9" fillId="0" borderId="0" xfId="0" applyFont="1" applyAlignment="1">
      <alignment horizontal="left" vertical="center"/>
    </xf>
    <xf numFmtId="1" fontId="4" fillId="4" borderId="1" xfId="0" applyNumberFormat="1" applyFont="1" applyFill="1" applyBorder="1" applyAlignment="1">
      <alignment horizontal="right" wrapText="1"/>
    </xf>
    <xf numFmtId="1" fontId="8" fillId="0" borderId="1" xfId="3" applyNumberForma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2" fontId="4" fillId="4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2" fontId="3" fillId="6" borderId="1" xfId="0" applyNumberFormat="1" applyFont="1" applyFill="1" applyBorder="1" applyAlignment="1">
      <alignment vertical="top"/>
    </xf>
    <xf numFmtId="2" fontId="3" fillId="6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2" fontId="3" fillId="11" borderId="1" xfId="0" applyNumberFormat="1" applyFont="1" applyFill="1" applyBorder="1" applyAlignment="1">
      <alignment horizontal="center" vertical="top"/>
    </xf>
    <xf numFmtId="2" fontId="3" fillId="4" borderId="1" xfId="0" applyNumberFormat="1" applyFont="1" applyFill="1" applyBorder="1" applyAlignment="1">
      <alignment horizontal="center" vertical="top" wrapText="1"/>
    </xf>
    <xf numFmtId="2" fontId="3" fillId="1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 wrapText="1"/>
    </xf>
    <xf numFmtId="43" fontId="4" fillId="4" borderId="1" xfId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7" fillId="13" borderId="1" xfId="0" applyFont="1" applyFill="1" applyBorder="1"/>
    <xf numFmtId="0" fontId="11" fillId="14" borderId="1" xfId="0" applyFont="1" applyFill="1" applyBorder="1" applyAlignment="1">
      <alignment horizontal="left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/>
    </xf>
    <xf numFmtId="2" fontId="12" fillId="4" borderId="1" xfId="0" applyNumberFormat="1" applyFont="1" applyFill="1" applyBorder="1" applyAlignment="1">
      <alignment horizontal="center" vertical="top" wrapText="1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justify"/>
    </xf>
    <xf numFmtId="1" fontId="12" fillId="0" borderId="1" xfId="0" applyNumberFormat="1" applyFont="1" applyBorder="1" applyAlignment="1">
      <alignment horizontal="center"/>
    </xf>
    <xf numFmtId="0" fontId="12" fillId="4" borderId="2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justify" wrapText="1"/>
    </xf>
    <xf numFmtId="0" fontId="13" fillId="4" borderId="1" xfId="0" applyFont="1" applyFill="1" applyBorder="1" applyAlignment="1">
      <alignment horizontal="justify"/>
    </xf>
    <xf numFmtId="0" fontId="13" fillId="4" borderId="1" xfId="0" applyFont="1" applyFill="1" applyBorder="1" applyAlignment="1">
      <alignment horizontal="center" wrapText="1"/>
    </xf>
    <xf numFmtId="0" fontId="12" fillId="4" borderId="0" xfId="0" applyFont="1" applyFill="1"/>
    <xf numFmtId="0" fontId="12" fillId="0" borderId="1" xfId="0" applyFont="1" applyBorder="1"/>
    <xf numFmtId="0" fontId="12" fillId="12" borderId="1" xfId="0" applyFont="1" applyFill="1" applyBorder="1"/>
    <xf numFmtId="1" fontId="12" fillId="0" borderId="1" xfId="0" applyNumberFormat="1" applyFon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2" fontId="12" fillId="4" borderId="1" xfId="0" applyNumberFormat="1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justify"/>
    </xf>
    <xf numFmtId="1" fontId="15" fillId="4" borderId="1" xfId="3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/>
    </xf>
    <xf numFmtId="1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0" xfId="0" applyFont="1" applyFill="1"/>
    <xf numFmtId="1" fontId="8" fillId="5" borderId="1" xfId="3" applyNumberForma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justify"/>
    </xf>
    <xf numFmtId="1" fontId="3" fillId="5" borderId="1" xfId="0" applyNumberFormat="1" applyFont="1" applyFill="1" applyBorder="1" applyAlignment="1">
      <alignment horizontal="right"/>
    </xf>
    <xf numFmtId="1" fontId="3" fillId="5" borderId="1" xfId="0" quotePrefix="1" applyNumberFormat="1" applyFont="1" applyFill="1" applyBorder="1" applyAlignment="1">
      <alignment horizontal="right"/>
    </xf>
    <xf numFmtId="1" fontId="16" fillId="5" borderId="1" xfId="3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1" fontId="3" fillId="5" borderId="1" xfId="0" applyNumberFormat="1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" xfId="0" applyFont="1" applyFill="1" applyBorder="1" applyAlignment="1">
      <alignment horizontal="justify"/>
    </xf>
    <xf numFmtId="1" fontId="4" fillId="5" borderId="1" xfId="0" quotePrefix="1" applyNumberFormat="1" applyFont="1" applyFill="1" applyBorder="1" applyAlignment="1">
      <alignment horizontal="right"/>
    </xf>
    <xf numFmtId="1" fontId="4" fillId="5" borderId="1" xfId="0" applyNumberFormat="1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2" xfId="0" applyFont="1" applyFill="1" applyBorder="1" applyAlignment="1">
      <alignment horizontal="center"/>
    </xf>
    <xf numFmtId="1" fontId="3" fillId="5" borderId="1" xfId="0" applyNumberFormat="1" applyFont="1" applyFill="1" applyBorder="1"/>
    <xf numFmtId="168" fontId="3" fillId="5" borderId="1" xfId="2" applyNumberFormat="1" applyFont="1" applyFill="1" applyBorder="1"/>
    <xf numFmtId="43" fontId="3" fillId="5" borderId="1" xfId="0" applyNumberFormat="1" applyFont="1" applyFill="1" applyBorder="1"/>
    <xf numFmtId="167" fontId="3" fillId="5" borderId="1" xfId="0" applyNumberFormat="1" applyFont="1" applyFill="1" applyBorder="1"/>
    <xf numFmtId="9" fontId="3" fillId="5" borderId="1" xfId="0" applyNumberFormat="1" applyFont="1" applyFill="1" applyBorder="1"/>
    <xf numFmtId="43" fontId="2" fillId="5" borderId="1" xfId="1" applyFont="1" applyFill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8DE18614-8416-4275-80C5-1FF4F228852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inance@savingscfi.co.za" TargetMode="External"/><Relationship Id="rId18" Type="http://schemas.openxmlformats.org/officeDocument/2006/relationships/hyperlink" Target="mailto:stokvel.sithembile@yahoo.com" TargetMode="External"/><Relationship Id="rId26" Type="http://schemas.openxmlformats.org/officeDocument/2006/relationships/hyperlink" Target="mailto:mathebula.mark@gmail.com" TargetMode="External"/><Relationship Id="rId39" Type="http://schemas.openxmlformats.org/officeDocument/2006/relationships/hyperlink" Target="mailto:admin@mohaleattorneys.co.za" TargetMode="External"/><Relationship Id="rId21" Type="http://schemas.openxmlformats.org/officeDocument/2006/relationships/hyperlink" Target="mailto:baloyi.jenny@gmail.com" TargetMode="External"/><Relationship Id="rId34" Type="http://schemas.openxmlformats.org/officeDocument/2006/relationships/hyperlink" Target="mailto:admin@milaaccountants.co.za" TargetMode="External"/><Relationship Id="rId42" Type="http://schemas.openxmlformats.org/officeDocument/2006/relationships/hyperlink" Target="mailto:hairdressers.share@gmail.com" TargetMode="External"/><Relationship Id="rId47" Type="http://schemas.openxmlformats.org/officeDocument/2006/relationships/hyperlink" Target="mailto:montero.kenneth@gmail.com" TargetMode="External"/><Relationship Id="rId50" Type="http://schemas.openxmlformats.org/officeDocument/2006/relationships/hyperlink" Target="mailto:hendriks.razia@hotmail.com" TargetMode="External"/><Relationship Id="rId55" Type="http://schemas.openxmlformats.org/officeDocument/2006/relationships/hyperlink" Target="mailto:debra.cronje@gmail.com" TargetMode="External"/><Relationship Id="rId7" Type="http://schemas.openxmlformats.org/officeDocument/2006/relationships/hyperlink" Target="mailto:mokotedi@motangmech.co.za" TargetMode="External"/><Relationship Id="rId2" Type="http://schemas.openxmlformats.org/officeDocument/2006/relationships/hyperlink" Target="mailto:alamberts@gmail.com" TargetMode="External"/><Relationship Id="rId16" Type="http://schemas.openxmlformats.org/officeDocument/2006/relationships/hyperlink" Target="mailto:montero.kenneth@gmail.com" TargetMode="External"/><Relationship Id="rId29" Type="http://schemas.openxmlformats.org/officeDocument/2006/relationships/hyperlink" Target="mailto:ndlela.peter@gmail.com" TargetMode="External"/><Relationship Id="rId11" Type="http://schemas.openxmlformats.org/officeDocument/2006/relationships/hyperlink" Target="mailto:municipality.sheffield@gov.za" TargetMode="External"/><Relationship Id="rId24" Type="http://schemas.openxmlformats.org/officeDocument/2006/relationships/hyperlink" Target="mailto:mathebulabusiness@gmail.com" TargetMode="External"/><Relationship Id="rId32" Type="http://schemas.openxmlformats.org/officeDocument/2006/relationships/hyperlink" Target="mailto:properties.abc@gabil.com" TargetMode="External"/><Relationship Id="rId37" Type="http://schemas.openxmlformats.org/officeDocument/2006/relationships/hyperlink" Target="mailto:admin@mohaleattorneys.co.za" TargetMode="External"/><Relationship Id="rId40" Type="http://schemas.openxmlformats.org/officeDocument/2006/relationships/hyperlink" Target="mailto:randal@quilprop.co.za" TargetMode="External"/><Relationship Id="rId45" Type="http://schemas.openxmlformats.org/officeDocument/2006/relationships/hyperlink" Target="mailto:ndlovu.sipho@gmail.com" TargetMode="External"/><Relationship Id="rId53" Type="http://schemas.openxmlformats.org/officeDocument/2006/relationships/hyperlink" Target="mailto:smitht@icloud.com" TargetMode="External"/><Relationship Id="rId5" Type="http://schemas.openxmlformats.org/officeDocument/2006/relationships/hyperlink" Target="mailto:hayn.maynard@gmail.com" TargetMode="External"/><Relationship Id="rId10" Type="http://schemas.openxmlformats.org/officeDocument/2006/relationships/hyperlink" Target="mailto:thabile@thabileprojects.co.za" TargetMode="External"/><Relationship Id="rId19" Type="http://schemas.openxmlformats.org/officeDocument/2006/relationships/hyperlink" Target="mailto:hendriks.razia@hotmail.com" TargetMode="External"/><Relationship Id="rId31" Type="http://schemas.openxmlformats.org/officeDocument/2006/relationships/hyperlink" Target="mailto:properties.abc@gabil.com" TargetMode="External"/><Relationship Id="rId44" Type="http://schemas.openxmlformats.org/officeDocument/2006/relationships/hyperlink" Target="mailto:adaml@moodleygroup.co.za" TargetMode="External"/><Relationship Id="rId52" Type="http://schemas.openxmlformats.org/officeDocument/2006/relationships/hyperlink" Target="mailto:lerekoM2@gmail.com" TargetMode="External"/><Relationship Id="rId4" Type="http://schemas.openxmlformats.org/officeDocument/2006/relationships/hyperlink" Target="mailto:mathebula.mary@gmail.com" TargetMode="External"/><Relationship Id="rId9" Type="http://schemas.openxmlformats.org/officeDocument/2006/relationships/hyperlink" Target="mailto:hairdressers.share@gmail.com" TargetMode="External"/><Relationship Id="rId14" Type="http://schemas.openxmlformats.org/officeDocument/2006/relationships/hyperlink" Target="mailto:hayn.maynard@gmail.com" TargetMode="External"/><Relationship Id="rId22" Type="http://schemas.openxmlformats.org/officeDocument/2006/relationships/hyperlink" Target="mailto:steyn.paul@gmail.com" TargetMode="External"/><Relationship Id="rId27" Type="http://schemas.openxmlformats.org/officeDocument/2006/relationships/hyperlink" Target="mailto:securityadmin@jdsecure.co.za" TargetMode="External"/><Relationship Id="rId30" Type="http://schemas.openxmlformats.org/officeDocument/2006/relationships/hyperlink" Target="mailto:leratof@baloyiattorneys.co.za" TargetMode="External"/><Relationship Id="rId35" Type="http://schemas.openxmlformats.org/officeDocument/2006/relationships/hyperlink" Target="mailto:steyn.paul@gmail.com" TargetMode="External"/><Relationship Id="rId43" Type="http://schemas.openxmlformats.org/officeDocument/2006/relationships/hyperlink" Target="mailto:thabile@thabileprojects.co.za" TargetMode="External"/><Relationship Id="rId48" Type="http://schemas.openxmlformats.org/officeDocument/2006/relationships/hyperlink" Target="mailto:mokotedi@motangmech.co.za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andal@quilprop.co.za" TargetMode="External"/><Relationship Id="rId51" Type="http://schemas.openxmlformats.org/officeDocument/2006/relationships/hyperlink" Target="mailto:baloyi.jenny@gmail.com" TargetMode="External"/><Relationship Id="rId3" Type="http://schemas.openxmlformats.org/officeDocument/2006/relationships/hyperlink" Target="mailto:mathebula.mark@gmail.com" TargetMode="External"/><Relationship Id="rId12" Type="http://schemas.openxmlformats.org/officeDocument/2006/relationships/hyperlink" Target="mailto:adaml@moodleygroup.co.za" TargetMode="External"/><Relationship Id="rId17" Type="http://schemas.openxmlformats.org/officeDocument/2006/relationships/hyperlink" Target="mailto:stokvel.tau@gmail.com" TargetMode="External"/><Relationship Id="rId25" Type="http://schemas.openxmlformats.org/officeDocument/2006/relationships/hyperlink" Target="mailto:mathebula.mary@gmail.com" TargetMode="External"/><Relationship Id="rId33" Type="http://schemas.openxmlformats.org/officeDocument/2006/relationships/hyperlink" Target="mailto:ndlela.peter@gmail.com" TargetMode="External"/><Relationship Id="rId38" Type="http://schemas.openxmlformats.org/officeDocument/2006/relationships/hyperlink" Target="mailto:admin@mohaleattorneys.co.za" TargetMode="External"/><Relationship Id="rId46" Type="http://schemas.openxmlformats.org/officeDocument/2006/relationships/hyperlink" Target="mailto:montero.kenneth@gmail.com" TargetMode="External"/><Relationship Id="rId20" Type="http://schemas.openxmlformats.org/officeDocument/2006/relationships/hyperlink" Target="mailto:mohamed.ashraf@gmail.com" TargetMode="External"/><Relationship Id="rId41" Type="http://schemas.openxmlformats.org/officeDocument/2006/relationships/hyperlink" Target="mailto:hairdressers.share@gmail.com" TargetMode="External"/><Relationship Id="rId54" Type="http://schemas.openxmlformats.org/officeDocument/2006/relationships/hyperlink" Target="mailto:paul2cronje@gmail.com" TargetMode="External"/><Relationship Id="rId1" Type="http://schemas.openxmlformats.org/officeDocument/2006/relationships/hyperlink" Target="mailto:Psteny@hotmail.com" TargetMode="External"/><Relationship Id="rId6" Type="http://schemas.openxmlformats.org/officeDocument/2006/relationships/hyperlink" Target="mailto:admin@mohaleattorneys.co.za" TargetMode="External"/><Relationship Id="rId15" Type="http://schemas.openxmlformats.org/officeDocument/2006/relationships/hyperlink" Target="mailto:ndlovu.sipho@gmail.com" TargetMode="External"/><Relationship Id="rId23" Type="http://schemas.openxmlformats.org/officeDocument/2006/relationships/hyperlink" Target="mailto:naidoo.priscilla@hotmail.com" TargetMode="External"/><Relationship Id="rId28" Type="http://schemas.openxmlformats.org/officeDocument/2006/relationships/hyperlink" Target="mailto:ABCStokvel@yahoo.com" TargetMode="External"/><Relationship Id="rId36" Type="http://schemas.openxmlformats.org/officeDocument/2006/relationships/hyperlink" Target="mailto:alamberts@gmail.com" TargetMode="External"/><Relationship Id="rId49" Type="http://schemas.openxmlformats.org/officeDocument/2006/relationships/hyperlink" Target="mailto:stokvel.tau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2BC0-9521-435D-9741-6E6588D7FA5C}">
  <dimension ref="A1:AJ103"/>
  <sheetViews>
    <sheetView topLeftCell="B16" zoomScale="80" zoomScaleNormal="80" workbookViewId="0">
      <selection activeCell="C28" sqref="C28"/>
    </sheetView>
  </sheetViews>
  <sheetFormatPr defaultColWidth="11.81640625" defaultRowHeight="12.5" x14ac:dyDescent="0.25"/>
  <cols>
    <col min="1" max="1" width="11.81640625" style="2" hidden="1" customWidth="1"/>
    <col min="2" max="2" width="23.81640625" style="2" bestFit="1" customWidth="1"/>
    <col min="3" max="3" width="29.90625" style="2" customWidth="1"/>
    <col min="4" max="4" width="48.6328125" style="2" customWidth="1"/>
    <col min="5" max="5" width="22.26953125" style="2" customWidth="1"/>
    <col min="6" max="6" width="38.6328125" style="2" customWidth="1"/>
    <col min="7" max="7" width="16.08984375" style="2" bestFit="1" customWidth="1"/>
    <col min="8" max="8" width="19.26953125" style="2" bestFit="1" customWidth="1"/>
    <col min="9" max="9" width="15.81640625" style="2" bestFit="1" customWidth="1"/>
    <col min="10" max="10" width="12.453125" style="2" bestFit="1" customWidth="1"/>
    <col min="11" max="11" width="15.08984375" style="2" bestFit="1" customWidth="1"/>
    <col min="12" max="12" width="15.26953125" style="2" customWidth="1"/>
    <col min="13" max="13" width="12.7265625" style="2" bestFit="1" customWidth="1"/>
    <col min="14" max="14" width="11.36328125" style="2" customWidth="1"/>
    <col min="15" max="15" width="15" style="2" customWidth="1"/>
    <col min="16" max="16" width="14.54296875" style="2" customWidth="1"/>
    <col min="17" max="17" width="20.26953125" style="2" bestFit="1" customWidth="1"/>
    <col min="18" max="18" width="16.08984375" style="2" bestFit="1" customWidth="1"/>
    <col min="19" max="19" width="19.36328125" style="2" bestFit="1" customWidth="1"/>
    <col min="20" max="20" width="19.1796875" style="2" bestFit="1" customWidth="1"/>
    <col min="21" max="21" width="20.26953125" style="2" bestFit="1" customWidth="1"/>
    <col min="22" max="22" width="16.08984375" style="2" bestFit="1" customWidth="1"/>
    <col min="23" max="23" width="19.36328125" style="2" bestFit="1" customWidth="1"/>
    <col min="24" max="24" width="21.453125" style="2" bestFit="1" customWidth="1"/>
    <col min="25" max="25" width="20.26953125" style="2" bestFit="1" customWidth="1"/>
    <col min="26" max="26" width="16.08984375" style="2" bestFit="1" customWidth="1"/>
    <col min="27" max="27" width="19.36328125" style="2" bestFit="1" customWidth="1"/>
    <col min="28" max="28" width="12.453125" style="2" bestFit="1" customWidth="1"/>
    <col min="29" max="29" width="18.90625" style="2" bestFit="1" customWidth="1"/>
    <col min="30" max="30" width="16.08984375" style="2" bestFit="1" customWidth="1"/>
    <col min="31" max="31" width="13.81640625" style="2" bestFit="1" customWidth="1"/>
    <col min="32" max="32" width="18.90625" style="2" bestFit="1" customWidth="1"/>
    <col min="33" max="33" width="16.08984375" style="2" bestFit="1" customWidth="1"/>
    <col min="34" max="34" width="15" style="2" bestFit="1" customWidth="1"/>
    <col min="35" max="35" width="18.90625" style="2" bestFit="1" customWidth="1"/>
    <col min="36" max="36" width="16.08984375" style="2" bestFit="1" customWidth="1"/>
    <col min="37" max="16384" width="11.81640625" style="2"/>
  </cols>
  <sheetData>
    <row r="1" spans="1:36" s="57" customFormat="1" ht="26" x14ac:dyDescent="0.3">
      <c r="A1" s="60" t="s">
        <v>97</v>
      </c>
      <c r="B1" s="1" t="s">
        <v>0</v>
      </c>
      <c r="C1" s="1" t="s">
        <v>34</v>
      </c>
      <c r="D1" s="1" t="s">
        <v>125</v>
      </c>
      <c r="E1" s="1" t="s">
        <v>126</v>
      </c>
      <c r="F1" s="1" t="s">
        <v>127</v>
      </c>
      <c r="G1" s="1" t="s">
        <v>78</v>
      </c>
      <c r="H1" s="1" t="s">
        <v>1</v>
      </c>
      <c r="I1" s="1" t="s">
        <v>22</v>
      </c>
      <c r="J1" s="1" t="s">
        <v>23</v>
      </c>
      <c r="K1" s="1" t="s">
        <v>24</v>
      </c>
      <c r="L1" s="129" t="s">
        <v>124</v>
      </c>
      <c r="M1" s="1" t="s">
        <v>25</v>
      </c>
      <c r="N1" s="56" t="s">
        <v>26</v>
      </c>
      <c r="O1" s="56" t="s">
        <v>211</v>
      </c>
      <c r="P1" s="1" t="s">
        <v>62</v>
      </c>
      <c r="Q1" s="1" t="s">
        <v>63</v>
      </c>
      <c r="R1" s="1" t="s">
        <v>78</v>
      </c>
      <c r="S1" s="1" t="s">
        <v>64</v>
      </c>
      <c r="T1" s="1" t="s">
        <v>65</v>
      </c>
      <c r="U1" s="1" t="s">
        <v>66</v>
      </c>
      <c r="V1" s="1" t="s">
        <v>78</v>
      </c>
      <c r="W1" s="1" t="s">
        <v>67</v>
      </c>
      <c r="X1" s="1" t="s">
        <v>68</v>
      </c>
      <c r="Y1" s="1" t="s">
        <v>69</v>
      </c>
      <c r="Z1" s="1" t="s">
        <v>78</v>
      </c>
      <c r="AA1" s="1" t="s">
        <v>70</v>
      </c>
      <c r="AB1" s="1" t="s">
        <v>18</v>
      </c>
      <c r="AC1" s="1" t="s">
        <v>19</v>
      </c>
      <c r="AD1" s="1" t="s">
        <v>78</v>
      </c>
      <c r="AE1" s="1" t="s">
        <v>21</v>
      </c>
      <c r="AF1" s="1" t="s">
        <v>20</v>
      </c>
      <c r="AG1" s="1" t="s">
        <v>78</v>
      </c>
      <c r="AH1" s="1" t="s">
        <v>80</v>
      </c>
      <c r="AI1" s="1" t="s">
        <v>81</v>
      </c>
      <c r="AJ1" s="1" t="s">
        <v>78</v>
      </c>
    </row>
    <row r="2" spans="1:36" ht="14.5" x14ac:dyDescent="0.35">
      <c r="A2" s="13" t="s">
        <v>98</v>
      </c>
      <c r="B2" s="3" t="s">
        <v>44</v>
      </c>
      <c r="C2" s="4">
        <v>8112269622085</v>
      </c>
      <c r="D2" s="4" t="s">
        <v>129</v>
      </c>
      <c r="E2" s="142" t="s">
        <v>130</v>
      </c>
      <c r="F2" s="143" t="s">
        <v>157</v>
      </c>
      <c r="G2" s="133" t="s">
        <v>27</v>
      </c>
      <c r="H2" s="134" t="s">
        <v>3</v>
      </c>
      <c r="I2" s="90" t="s">
        <v>8</v>
      </c>
      <c r="J2" s="135" t="s">
        <v>29</v>
      </c>
      <c r="K2" s="136">
        <v>486362849690</v>
      </c>
      <c r="L2" s="137">
        <v>-20000</v>
      </c>
      <c r="M2" s="133" t="s">
        <v>30</v>
      </c>
      <c r="N2" s="11" t="s">
        <v>30</v>
      </c>
      <c r="O2" s="11"/>
      <c r="P2" s="12"/>
      <c r="Q2" s="12"/>
      <c r="R2" s="12"/>
      <c r="S2" s="12"/>
      <c r="T2" s="13"/>
      <c r="U2" s="14"/>
      <c r="V2" s="14"/>
      <c r="W2" s="14"/>
      <c r="X2" s="14"/>
      <c r="Y2" s="13"/>
      <c r="Z2" s="13"/>
      <c r="AA2" s="14"/>
      <c r="AB2" s="14"/>
      <c r="AC2" s="14"/>
      <c r="AD2" s="13"/>
      <c r="AE2" s="14"/>
      <c r="AF2" s="14"/>
      <c r="AG2" s="13"/>
      <c r="AH2" s="13"/>
      <c r="AI2" s="13"/>
      <c r="AJ2" s="13"/>
    </row>
    <row r="3" spans="1:36" ht="26" x14ac:dyDescent="0.35">
      <c r="A3" s="13" t="s">
        <v>98</v>
      </c>
      <c r="B3" s="3" t="s">
        <v>35</v>
      </c>
      <c r="C3" s="4">
        <v>4310059890086</v>
      </c>
      <c r="D3" s="145" t="s">
        <v>131</v>
      </c>
      <c r="E3" s="4" t="s">
        <v>132</v>
      </c>
      <c r="F3" s="143" t="s">
        <v>133</v>
      </c>
      <c r="G3" s="133" t="s">
        <v>27</v>
      </c>
      <c r="H3" s="134" t="s">
        <v>28</v>
      </c>
      <c r="I3" s="90" t="s">
        <v>8</v>
      </c>
      <c r="J3" s="135" t="s">
        <v>29</v>
      </c>
      <c r="K3" s="136">
        <v>78988223806</v>
      </c>
      <c r="L3" s="137">
        <v>51430</v>
      </c>
      <c r="M3" s="89" t="s">
        <v>30</v>
      </c>
      <c r="N3" s="11" t="s">
        <v>30</v>
      </c>
      <c r="O3" s="11"/>
      <c r="P3" s="3"/>
      <c r="Q3" s="3"/>
      <c r="R3" s="3"/>
      <c r="S3" s="16"/>
      <c r="T3" s="13"/>
      <c r="U3" s="17"/>
      <c r="V3" s="17"/>
      <c r="W3" s="18"/>
      <c r="X3" s="18"/>
      <c r="Y3" s="13"/>
      <c r="Z3" s="13"/>
      <c r="AA3" s="17"/>
      <c r="AB3" s="18"/>
      <c r="AC3" s="18"/>
      <c r="AD3" s="13"/>
      <c r="AE3" s="18"/>
      <c r="AF3" s="18"/>
      <c r="AG3" s="13"/>
      <c r="AH3" s="13"/>
      <c r="AI3" s="13"/>
      <c r="AJ3" s="13"/>
    </row>
    <row r="4" spans="1:36" ht="14.5" x14ac:dyDescent="0.35">
      <c r="A4" s="13" t="s">
        <v>98</v>
      </c>
      <c r="B4" s="3" t="s">
        <v>39</v>
      </c>
      <c r="C4" s="4">
        <v>7105293826087</v>
      </c>
      <c r="D4" s="147" t="s">
        <v>134</v>
      </c>
      <c r="E4" s="4" t="s">
        <v>149</v>
      </c>
      <c r="F4" s="143" t="s">
        <v>135</v>
      </c>
      <c r="G4" s="205" t="s">
        <v>30</v>
      </c>
      <c r="H4" s="134" t="s">
        <v>3</v>
      </c>
      <c r="I4" s="90" t="s">
        <v>8</v>
      </c>
      <c r="J4" s="135" t="s">
        <v>29</v>
      </c>
      <c r="K4" s="136">
        <v>351999723300</v>
      </c>
      <c r="L4" s="137">
        <v>55000</v>
      </c>
      <c r="M4" s="133" t="s">
        <v>27</v>
      </c>
      <c r="N4" s="11" t="s">
        <v>30</v>
      </c>
      <c r="O4" s="11"/>
      <c r="P4" s="19"/>
      <c r="Q4" s="19"/>
      <c r="R4" s="19"/>
      <c r="S4" s="16"/>
      <c r="T4" s="13"/>
      <c r="U4" s="3"/>
      <c r="V4" s="3"/>
      <c r="W4" s="20"/>
      <c r="X4" s="21"/>
      <c r="Y4" s="13"/>
      <c r="Z4" s="13"/>
      <c r="AA4" s="3"/>
      <c r="AB4" s="22"/>
      <c r="AC4" s="21"/>
      <c r="AD4" s="13"/>
      <c r="AE4" s="22"/>
      <c r="AF4" s="21"/>
      <c r="AG4" s="13"/>
      <c r="AH4" s="13"/>
      <c r="AI4" s="13"/>
      <c r="AJ4" s="13"/>
    </row>
    <row r="5" spans="1:36" ht="14.5" x14ac:dyDescent="0.35">
      <c r="A5" s="13" t="s">
        <v>98</v>
      </c>
      <c r="B5" s="3" t="s">
        <v>40</v>
      </c>
      <c r="C5" s="4">
        <v>6012170438088</v>
      </c>
      <c r="D5" s="147" t="s">
        <v>148</v>
      </c>
      <c r="E5" s="142" t="s">
        <v>130</v>
      </c>
      <c r="F5" s="143" t="s">
        <v>136</v>
      </c>
      <c r="G5" s="133" t="s">
        <v>27</v>
      </c>
      <c r="H5" s="134" t="s">
        <v>3</v>
      </c>
      <c r="I5" s="90" t="s">
        <v>8</v>
      </c>
      <c r="J5" s="135" t="s">
        <v>29</v>
      </c>
      <c r="K5" s="136">
        <v>488133743484</v>
      </c>
      <c r="L5" s="137">
        <v>55000</v>
      </c>
      <c r="M5" s="133" t="s">
        <v>27</v>
      </c>
      <c r="N5" s="11" t="s">
        <v>30</v>
      </c>
      <c r="O5" s="11"/>
      <c r="P5" s="23"/>
      <c r="Q5" s="23"/>
      <c r="R5" s="23"/>
      <c r="S5" s="16"/>
      <c r="T5" s="13"/>
      <c r="U5" s="19"/>
      <c r="V5" s="19"/>
      <c r="W5" s="20"/>
      <c r="X5" s="21"/>
      <c r="Y5" s="13"/>
      <c r="Z5" s="13"/>
      <c r="AA5" s="3"/>
      <c r="AB5" s="22"/>
      <c r="AC5" s="21"/>
      <c r="AD5" s="13"/>
      <c r="AE5" s="20"/>
      <c r="AF5" s="21"/>
      <c r="AG5" s="13"/>
      <c r="AH5" s="13"/>
      <c r="AI5" s="13"/>
      <c r="AJ5" s="13"/>
    </row>
    <row r="6" spans="1:36" ht="14.5" x14ac:dyDescent="0.35">
      <c r="A6" s="13" t="s">
        <v>98</v>
      </c>
      <c r="B6" s="3" t="s">
        <v>41</v>
      </c>
      <c r="C6" s="4">
        <v>6007177600086</v>
      </c>
      <c r="D6" s="4" t="s">
        <v>150</v>
      </c>
      <c r="E6" s="4" t="s">
        <v>151</v>
      </c>
      <c r="F6" s="143" t="s">
        <v>137</v>
      </c>
      <c r="G6" s="133" t="s">
        <v>27</v>
      </c>
      <c r="H6" s="134" t="s">
        <v>3</v>
      </c>
      <c r="I6" s="90" t="s">
        <v>8</v>
      </c>
      <c r="J6" s="135" t="s">
        <v>29</v>
      </c>
      <c r="K6" s="136">
        <v>969828299496</v>
      </c>
      <c r="L6" s="137">
        <v>-4200</v>
      </c>
      <c r="M6" s="133" t="s">
        <v>30</v>
      </c>
      <c r="N6" s="24" t="s">
        <v>30</v>
      </c>
      <c r="O6" s="24"/>
      <c r="P6" s="23"/>
      <c r="Q6" s="23"/>
      <c r="R6" s="23"/>
      <c r="S6" s="16"/>
      <c r="T6" s="13"/>
      <c r="U6" s="25"/>
      <c r="V6" s="25"/>
      <c r="W6" s="26"/>
      <c r="X6" s="27"/>
      <c r="Y6" s="13"/>
      <c r="Z6" s="13"/>
      <c r="AA6" s="25"/>
      <c r="AB6" s="26"/>
      <c r="AC6" s="27"/>
      <c r="AD6" s="13"/>
      <c r="AE6" s="20"/>
      <c r="AF6" s="21"/>
      <c r="AG6" s="13"/>
      <c r="AH6" s="13"/>
      <c r="AI6" s="13"/>
      <c r="AJ6" s="13"/>
    </row>
    <row r="7" spans="1:36" ht="14.5" x14ac:dyDescent="0.35">
      <c r="A7" s="13" t="s">
        <v>98</v>
      </c>
      <c r="B7" s="3" t="s">
        <v>42</v>
      </c>
      <c r="C7" s="4">
        <v>6110318338085</v>
      </c>
      <c r="D7" s="4" t="s">
        <v>152</v>
      </c>
      <c r="E7" s="4" t="s">
        <v>153</v>
      </c>
      <c r="F7" s="143" t="s">
        <v>185</v>
      </c>
      <c r="G7" s="133" t="s">
        <v>27</v>
      </c>
      <c r="H7" s="134" t="s">
        <v>28</v>
      </c>
      <c r="I7" s="90" t="s">
        <v>8</v>
      </c>
      <c r="J7" s="135" t="s">
        <v>29</v>
      </c>
      <c r="K7" s="136">
        <v>33828644306</v>
      </c>
      <c r="L7" s="137">
        <v>23098</v>
      </c>
      <c r="M7" s="133" t="s">
        <v>30</v>
      </c>
      <c r="N7" s="11" t="s">
        <v>30</v>
      </c>
      <c r="O7" s="11"/>
      <c r="P7" s="3"/>
      <c r="Q7" s="3"/>
      <c r="R7" s="3"/>
      <c r="S7" s="16"/>
      <c r="T7" s="13"/>
      <c r="U7" s="25"/>
      <c r="V7" s="25"/>
      <c r="W7" s="26"/>
      <c r="X7" s="27"/>
      <c r="Y7" s="13"/>
      <c r="Z7" s="13"/>
      <c r="AA7" s="3"/>
      <c r="AB7" s="28"/>
      <c r="AC7" s="21"/>
      <c r="AD7" s="13"/>
      <c r="AE7" s="26"/>
      <c r="AF7" s="27"/>
      <c r="AG7" s="13"/>
      <c r="AH7" s="13"/>
      <c r="AI7" s="13"/>
      <c r="AJ7" s="13"/>
    </row>
    <row r="8" spans="1:36" ht="14.5" x14ac:dyDescent="0.35">
      <c r="A8" s="13" t="s">
        <v>98</v>
      </c>
      <c r="B8" s="3" t="s">
        <v>43</v>
      </c>
      <c r="C8" s="4">
        <v>6704213242184</v>
      </c>
      <c r="D8" s="4" t="s">
        <v>155</v>
      </c>
      <c r="E8" s="142" t="s">
        <v>156</v>
      </c>
      <c r="F8" s="143" t="s">
        <v>203</v>
      </c>
      <c r="G8" s="133" t="s">
        <v>27</v>
      </c>
      <c r="H8" s="134" t="s">
        <v>28</v>
      </c>
      <c r="I8" s="90" t="s">
        <v>8</v>
      </c>
      <c r="J8" s="135" t="s">
        <v>29</v>
      </c>
      <c r="K8" s="136">
        <v>762250629909</v>
      </c>
      <c r="L8" s="137">
        <v>32000</v>
      </c>
      <c r="M8" s="89" t="s">
        <v>30</v>
      </c>
      <c r="N8" s="11" t="s">
        <v>30</v>
      </c>
      <c r="O8" s="11"/>
      <c r="P8" s="3"/>
      <c r="Q8" s="3"/>
      <c r="R8" s="3"/>
      <c r="S8" s="16"/>
      <c r="T8" s="13"/>
      <c r="U8" s="29"/>
      <c r="V8" s="29"/>
      <c r="W8" s="29"/>
      <c r="X8" s="29"/>
      <c r="Y8" s="13"/>
      <c r="Z8" s="13"/>
      <c r="AA8" s="17"/>
      <c r="AB8" s="18"/>
      <c r="AC8" s="18"/>
      <c r="AD8" s="13"/>
      <c r="AE8" s="13"/>
      <c r="AF8" s="13"/>
      <c r="AG8" s="13"/>
      <c r="AH8" s="13"/>
      <c r="AI8" s="13"/>
      <c r="AJ8" s="13"/>
    </row>
    <row r="9" spans="1:36" s="184" customFormat="1" ht="14.5" x14ac:dyDescent="0.35">
      <c r="A9" s="177"/>
      <c r="B9" s="206" t="s">
        <v>71</v>
      </c>
      <c r="C9" s="207">
        <v>7758238421533</v>
      </c>
      <c r="D9" s="207" t="s">
        <v>213</v>
      </c>
      <c r="E9" s="208" t="s">
        <v>214</v>
      </c>
      <c r="F9" s="209" t="s">
        <v>215</v>
      </c>
      <c r="G9" s="205" t="s">
        <v>30</v>
      </c>
      <c r="H9" s="210" t="s">
        <v>3</v>
      </c>
      <c r="I9" s="66" t="s">
        <v>10</v>
      </c>
      <c r="J9" s="66" t="s">
        <v>36</v>
      </c>
      <c r="K9" s="67">
        <v>62101776543</v>
      </c>
      <c r="L9" s="211">
        <v>70000</v>
      </c>
      <c r="M9" s="68" t="s">
        <v>30</v>
      </c>
      <c r="N9" s="212" t="s">
        <v>30</v>
      </c>
      <c r="O9" s="180"/>
      <c r="P9" s="178"/>
      <c r="Q9" s="178"/>
      <c r="R9" s="178"/>
      <c r="S9" s="181"/>
      <c r="T9" s="177"/>
      <c r="U9" s="177"/>
      <c r="V9" s="177"/>
      <c r="W9" s="177"/>
      <c r="X9" s="177"/>
      <c r="Y9" s="177"/>
      <c r="Z9" s="177"/>
      <c r="AA9" s="182"/>
      <c r="AB9" s="183"/>
      <c r="AC9" s="183"/>
      <c r="AD9" s="177"/>
      <c r="AE9" s="177"/>
      <c r="AF9" s="177"/>
      <c r="AG9" s="177"/>
      <c r="AH9" s="177"/>
      <c r="AI9" s="177"/>
      <c r="AJ9" s="177"/>
    </row>
    <row r="10" spans="1:36" s="184" customFormat="1" ht="26" x14ac:dyDescent="0.35">
      <c r="A10" s="177"/>
      <c r="B10" s="206" t="s">
        <v>216</v>
      </c>
      <c r="C10" s="207" t="s">
        <v>221</v>
      </c>
      <c r="D10" s="207" t="s">
        <v>217</v>
      </c>
      <c r="E10" s="208" t="s">
        <v>218</v>
      </c>
      <c r="F10" s="209" t="s">
        <v>219</v>
      </c>
      <c r="G10" s="205" t="s">
        <v>27</v>
      </c>
      <c r="H10" s="210" t="s">
        <v>220</v>
      </c>
      <c r="I10" s="66" t="s">
        <v>4</v>
      </c>
      <c r="J10" s="66" t="s">
        <v>37</v>
      </c>
      <c r="K10" s="67">
        <v>778765416597</v>
      </c>
      <c r="L10" s="211">
        <v>15000</v>
      </c>
      <c r="M10" s="68" t="s">
        <v>30</v>
      </c>
      <c r="N10" s="212" t="s">
        <v>30</v>
      </c>
      <c r="O10" s="180"/>
      <c r="P10" s="178"/>
      <c r="Q10" s="178"/>
      <c r="R10" s="178"/>
      <c r="S10" s="181"/>
      <c r="T10" s="177"/>
      <c r="U10" s="177"/>
      <c r="V10" s="177"/>
      <c r="W10" s="177"/>
      <c r="X10" s="177"/>
      <c r="Y10" s="177"/>
      <c r="Z10" s="177"/>
      <c r="AA10" s="182"/>
      <c r="AB10" s="183"/>
      <c r="AC10" s="183"/>
      <c r="AD10" s="177"/>
      <c r="AE10" s="177"/>
      <c r="AF10" s="177"/>
      <c r="AG10" s="177"/>
      <c r="AH10" s="177"/>
      <c r="AI10" s="177"/>
      <c r="AJ10" s="177"/>
    </row>
    <row r="11" spans="1:36" ht="14.5" x14ac:dyDescent="0.35">
      <c r="A11" s="13" t="s">
        <v>98</v>
      </c>
      <c r="B11" s="3" t="s">
        <v>44</v>
      </c>
      <c r="C11" s="4">
        <v>8112269622085</v>
      </c>
      <c r="D11" s="4" t="s">
        <v>129</v>
      </c>
      <c r="E11" s="142" t="s">
        <v>130</v>
      </c>
      <c r="F11" s="143" t="s">
        <v>128</v>
      </c>
      <c r="G11" s="133" t="s">
        <v>27</v>
      </c>
      <c r="H11" s="134" t="s">
        <v>28</v>
      </c>
      <c r="I11" s="90" t="s">
        <v>8</v>
      </c>
      <c r="J11" s="135" t="s">
        <v>29</v>
      </c>
      <c r="K11" s="136">
        <v>142787456902</v>
      </c>
      <c r="L11" s="137">
        <v>40000</v>
      </c>
      <c r="M11" s="89" t="s">
        <v>30</v>
      </c>
      <c r="N11" s="11" t="s">
        <v>30</v>
      </c>
      <c r="O11" s="11"/>
      <c r="P11" s="3"/>
      <c r="Q11" s="3"/>
      <c r="R11" s="3"/>
      <c r="S11" s="16"/>
      <c r="T11" s="13"/>
      <c r="U11" s="17"/>
      <c r="V11" s="17"/>
      <c r="W11" s="18"/>
      <c r="X11" s="18"/>
      <c r="Y11" s="13"/>
      <c r="Z11" s="13"/>
      <c r="AA11" s="3"/>
      <c r="AB11" s="22"/>
      <c r="AC11" s="21"/>
      <c r="AD11" s="13"/>
      <c r="AE11" s="18"/>
      <c r="AF11" s="18"/>
      <c r="AG11" s="13"/>
      <c r="AH11" s="13"/>
      <c r="AI11" s="13"/>
      <c r="AJ11" s="13"/>
    </row>
    <row r="12" spans="1:36" ht="14.5" x14ac:dyDescent="0.35">
      <c r="A12" s="13" t="s">
        <v>98</v>
      </c>
      <c r="B12" s="3" t="s">
        <v>47</v>
      </c>
      <c r="C12" s="4">
        <v>6610070713086</v>
      </c>
      <c r="D12" s="4" t="s">
        <v>158</v>
      </c>
      <c r="E12" s="4" t="s">
        <v>140</v>
      </c>
      <c r="F12" s="143" t="s">
        <v>186</v>
      </c>
      <c r="G12" s="133" t="s">
        <v>27</v>
      </c>
      <c r="H12" s="134" t="s">
        <v>28</v>
      </c>
      <c r="I12" s="90" t="s">
        <v>8</v>
      </c>
      <c r="J12" s="135" t="s">
        <v>29</v>
      </c>
      <c r="K12" s="136">
        <v>502413185548</v>
      </c>
      <c r="L12" s="137">
        <v>89030</v>
      </c>
      <c r="M12" s="139" t="s">
        <v>30</v>
      </c>
      <c r="N12" s="11" t="s">
        <v>30</v>
      </c>
      <c r="O12" s="11"/>
      <c r="P12" s="3"/>
      <c r="Q12" s="3"/>
      <c r="R12" s="3"/>
      <c r="S12" s="16"/>
      <c r="T12" s="13"/>
      <c r="U12" s="23"/>
      <c r="V12" s="23"/>
      <c r="W12" s="31"/>
      <c r="X12" s="21"/>
      <c r="Y12" s="13"/>
      <c r="Z12" s="13"/>
      <c r="AA12" s="3"/>
      <c r="AB12" s="22"/>
      <c r="AC12" s="21"/>
      <c r="AD12" s="13"/>
      <c r="AE12" s="20"/>
      <c r="AF12" s="21"/>
      <c r="AG12" s="13"/>
      <c r="AH12" s="13"/>
      <c r="AI12" s="13"/>
      <c r="AJ12" s="13"/>
    </row>
    <row r="13" spans="1:36" ht="14.5" x14ac:dyDescent="0.35">
      <c r="A13" s="13" t="s">
        <v>98</v>
      </c>
      <c r="B13" s="3" t="s">
        <v>49</v>
      </c>
      <c r="C13" s="4">
        <v>9303156876087</v>
      </c>
      <c r="D13" s="4" t="s">
        <v>159</v>
      </c>
      <c r="E13" s="142" t="s">
        <v>141</v>
      </c>
      <c r="F13" s="143" t="s">
        <v>187</v>
      </c>
      <c r="G13" s="133" t="s">
        <v>27</v>
      </c>
      <c r="H13" s="134" t="s">
        <v>28</v>
      </c>
      <c r="I13" s="90" t="s">
        <v>8</v>
      </c>
      <c r="J13" s="135" t="s">
        <v>29</v>
      </c>
      <c r="K13" s="136">
        <v>768366211275</v>
      </c>
      <c r="L13" s="137">
        <v>38000</v>
      </c>
      <c r="M13" s="133" t="s">
        <v>30</v>
      </c>
      <c r="N13" s="11" t="s">
        <v>30</v>
      </c>
      <c r="O13" s="11"/>
      <c r="P13" s="3"/>
      <c r="Q13" s="3"/>
      <c r="R13" s="3"/>
      <c r="S13" s="16"/>
      <c r="T13" s="13"/>
      <c r="U13" s="23"/>
      <c r="V13" s="23"/>
      <c r="W13" s="31"/>
      <c r="X13" s="21"/>
      <c r="Y13" s="13"/>
      <c r="Z13" s="13"/>
      <c r="AA13" s="25"/>
      <c r="AB13" s="26"/>
      <c r="AC13" s="27"/>
      <c r="AD13" s="13"/>
      <c r="AE13" s="22"/>
      <c r="AF13" s="21"/>
      <c r="AG13" s="13"/>
      <c r="AH13" s="13"/>
      <c r="AI13" s="13"/>
      <c r="AJ13" s="13"/>
    </row>
    <row r="14" spans="1:36" ht="14.5" x14ac:dyDescent="0.35">
      <c r="A14" s="13" t="s">
        <v>98</v>
      </c>
      <c r="B14" s="7" t="s">
        <v>51</v>
      </c>
      <c r="C14" s="4">
        <v>9210257490082</v>
      </c>
      <c r="D14" s="4" t="s">
        <v>160</v>
      </c>
      <c r="E14" s="4" t="s">
        <v>142</v>
      </c>
      <c r="F14" s="143" t="s">
        <v>188</v>
      </c>
      <c r="G14" s="5" t="s">
        <v>27</v>
      </c>
      <c r="H14" s="6" t="s">
        <v>28</v>
      </c>
      <c r="I14" s="7" t="s">
        <v>8</v>
      </c>
      <c r="J14" s="8" t="s">
        <v>29</v>
      </c>
      <c r="K14" s="9">
        <v>85115961601</v>
      </c>
      <c r="L14" s="10">
        <v>9000</v>
      </c>
      <c r="M14" s="15" t="s">
        <v>30</v>
      </c>
      <c r="N14" s="11" t="s">
        <v>30</v>
      </c>
      <c r="O14" s="11"/>
      <c r="P14" s="3"/>
      <c r="Q14" s="3"/>
      <c r="R14" s="3"/>
      <c r="S14" s="16"/>
      <c r="T14" s="13"/>
      <c r="U14" s="25"/>
      <c r="V14" s="25"/>
      <c r="W14" s="32"/>
      <c r="X14" s="27"/>
      <c r="Y14" s="13"/>
      <c r="Z14" s="13"/>
      <c r="AA14" s="25"/>
      <c r="AB14" s="26"/>
      <c r="AC14" s="27"/>
      <c r="AD14" s="13"/>
      <c r="AE14" s="26"/>
      <c r="AF14" s="27"/>
      <c r="AG14" s="13"/>
      <c r="AH14" s="13"/>
      <c r="AI14" s="13"/>
      <c r="AJ14" s="13"/>
    </row>
    <row r="15" spans="1:36" ht="14.5" x14ac:dyDescent="0.35">
      <c r="A15" s="13" t="s">
        <v>99</v>
      </c>
      <c r="B15" s="3" t="s">
        <v>60</v>
      </c>
      <c r="C15" s="166">
        <v>9070290874880</v>
      </c>
      <c r="D15" s="4" t="s">
        <v>161</v>
      </c>
      <c r="E15" s="4" t="s">
        <v>138</v>
      </c>
      <c r="F15" s="143" t="s">
        <v>189</v>
      </c>
      <c r="G15" s="33" t="s">
        <v>27</v>
      </c>
      <c r="H15" s="16" t="s">
        <v>61</v>
      </c>
      <c r="I15" s="16" t="s">
        <v>8</v>
      </c>
      <c r="J15" s="8" t="s">
        <v>29</v>
      </c>
      <c r="K15" s="34">
        <v>881196798912</v>
      </c>
      <c r="L15" s="35">
        <v>150000</v>
      </c>
      <c r="M15" s="5" t="s">
        <v>30</v>
      </c>
      <c r="N15" s="24" t="s">
        <v>30</v>
      </c>
      <c r="O15" s="24"/>
      <c r="P15" s="3"/>
      <c r="Q15" s="3"/>
      <c r="R15" s="3"/>
      <c r="S15" s="36"/>
      <c r="T15" s="13"/>
      <c r="U15" s="3"/>
      <c r="V15" s="3"/>
      <c r="W15" s="28"/>
      <c r="X15" s="21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14.5" x14ac:dyDescent="0.35">
      <c r="A16" s="13" t="s">
        <v>99</v>
      </c>
      <c r="B16" s="3" t="s">
        <v>53</v>
      </c>
      <c r="C16" s="4">
        <v>4810258279080</v>
      </c>
      <c r="D16" s="4" t="s">
        <v>162</v>
      </c>
      <c r="E16" s="4" t="s">
        <v>145</v>
      </c>
      <c r="F16" s="143" t="s">
        <v>190</v>
      </c>
      <c r="G16" s="33" t="s">
        <v>27</v>
      </c>
      <c r="H16" s="37" t="s">
        <v>54</v>
      </c>
      <c r="I16" s="16" t="s">
        <v>8</v>
      </c>
      <c r="J16" s="8" t="s">
        <v>29</v>
      </c>
      <c r="K16" s="34">
        <v>984671232555</v>
      </c>
      <c r="L16" s="35">
        <v>24000</v>
      </c>
      <c r="M16" s="5" t="s">
        <v>30</v>
      </c>
      <c r="N16" s="24" t="s">
        <v>30</v>
      </c>
      <c r="O16" s="24"/>
      <c r="P16" s="3"/>
      <c r="Q16" s="3"/>
      <c r="R16" s="3"/>
      <c r="S16" s="36"/>
      <c r="T16" s="13"/>
      <c r="U16" s="3"/>
      <c r="V16" s="3"/>
      <c r="W16" s="28"/>
      <c r="X16" s="21"/>
      <c r="Y16" s="13"/>
      <c r="Z16" s="13"/>
      <c r="AA16" s="17"/>
      <c r="AB16" s="18"/>
      <c r="AC16" s="18"/>
      <c r="AD16" s="13"/>
      <c r="AE16" s="13"/>
      <c r="AF16" s="13"/>
      <c r="AG16" s="13"/>
      <c r="AH16" s="13"/>
      <c r="AI16" s="13"/>
      <c r="AJ16" s="13"/>
    </row>
    <row r="17" spans="1:36" ht="14.5" x14ac:dyDescent="0.35">
      <c r="A17" s="13" t="s">
        <v>100</v>
      </c>
      <c r="B17" s="3" t="s">
        <v>12</v>
      </c>
      <c r="C17" s="4">
        <v>7003631999048</v>
      </c>
      <c r="D17" s="4" t="s">
        <v>163</v>
      </c>
      <c r="E17" s="4" t="s">
        <v>143</v>
      </c>
      <c r="F17" s="143" t="s">
        <v>191</v>
      </c>
      <c r="G17" s="5" t="s">
        <v>27</v>
      </c>
      <c r="H17" s="16" t="s">
        <v>54</v>
      </c>
      <c r="I17" s="16" t="s">
        <v>8</v>
      </c>
      <c r="J17" s="8" t="s">
        <v>29</v>
      </c>
      <c r="K17" s="9">
        <v>7751558284356</v>
      </c>
      <c r="L17" s="35">
        <v>200000</v>
      </c>
      <c r="M17" s="5" t="s">
        <v>30</v>
      </c>
      <c r="N17" s="24" t="s">
        <v>30</v>
      </c>
      <c r="O17" s="24"/>
      <c r="P17" s="3"/>
      <c r="Q17" s="3"/>
      <c r="R17" s="3"/>
      <c r="S17" s="13"/>
      <c r="T17" s="13"/>
      <c r="U17" s="3"/>
      <c r="V17" s="3"/>
      <c r="W17" s="22"/>
      <c r="X17" s="21"/>
      <c r="Y17" s="13"/>
      <c r="Z17" s="13"/>
      <c r="AA17" s="17"/>
      <c r="AB17" s="206" t="s">
        <v>75</v>
      </c>
      <c r="AC17" s="207">
        <v>8319054804707</v>
      </c>
      <c r="AD17" s="5" t="s">
        <v>27</v>
      </c>
      <c r="AE17" s="3" t="s">
        <v>39</v>
      </c>
      <c r="AF17" s="4">
        <v>7105293826087</v>
      </c>
      <c r="AG17" s="205" t="s">
        <v>30</v>
      </c>
      <c r="AH17" s="30" t="s">
        <v>79</v>
      </c>
      <c r="AI17" s="30" t="s">
        <v>79</v>
      </c>
      <c r="AJ17" s="30" t="s">
        <v>79</v>
      </c>
    </row>
    <row r="18" spans="1:36" ht="14.5" x14ac:dyDescent="0.35">
      <c r="A18" s="13" t="s">
        <v>99</v>
      </c>
      <c r="B18" s="3" t="s">
        <v>41</v>
      </c>
      <c r="C18" s="4">
        <v>6007177600086</v>
      </c>
      <c r="D18" s="4" t="s">
        <v>150</v>
      </c>
      <c r="E18" s="4" t="s">
        <v>151</v>
      </c>
      <c r="F18" s="143" t="s">
        <v>137</v>
      </c>
      <c r="G18" s="5" t="s">
        <v>27</v>
      </c>
      <c r="H18" s="6" t="s">
        <v>3</v>
      </c>
      <c r="I18" s="8" t="s">
        <v>5</v>
      </c>
      <c r="J18" s="8" t="s">
        <v>5</v>
      </c>
      <c r="K18" s="9">
        <v>778784816597</v>
      </c>
      <c r="L18" s="10">
        <v>-500</v>
      </c>
      <c r="M18" s="30" t="s">
        <v>30</v>
      </c>
      <c r="N18" s="167" t="s">
        <v>30</v>
      </c>
      <c r="O18" s="167"/>
      <c r="P18" s="3"/>
      <c r="Q18" s="3"/>
      <c r="R18" s="3"/>
      <c r="S18" s="16"/>
      <c r="T18" s="13"/>
      <c r="U18" s="25"/>
      <c r="V18" s="25"/>
      <c r="W18" s="26"/>
      <c r="X18" s="27"/>
      <c r="Y18" s="13"/>
      <c r="Z18" s="13"/>
      <c r="AA18" s="29"/>
      <c r="AB18" s="29"/>
      <c r="AC18" s="29"/>
      <c r="AD18" s="13"/>
      <c r="AE18" s="13"/>
      <c r="AF18" s="13"/>
      <c r="AG18" s="13"/>
      <c r="AH18" s="13"/>
      <c r="AI18" s="13"/>
      <c r="AJ18" s="13"/>
    </row>
    <row r="19" spans="1:36" ht="14.5" x14ac:dyDescent="0.35">
      <c r="A19" s="13" t="s">
        <v>99</v>
      </c>
      <c r="B19" s="3" t="s">
        <v>50</v>
      </c>
      <c r="C19" s="4">
        <v>8401173507189</v>
      </c>
      <c r="D19" s="4" t="s">
        <v>164</v>
      </c>
      <c r="E19" s="142" t="s">
        <v>165</v>
      </c>
      <c r="F19" s="143" t="s">
        <v>193</v>
      </c>
      <c r="G19" s="5" t="s">
        <v>27</v>
      </c>
      <c r="H19" s="6" t="s">
        <v>3</v>
      </c>
      <c r="I19" s="7" t="s">
        <v>5</v>
      </c>
      <c r="J19" s="8" t="s">
        <v>5</v>
      </c>
      <c r="K19" s="9">
        <v>993443841340</v>
      </c>
      <c r="L19" s="10">
        <v>-1300</v>
      </c>
      <c r="M19" s="30" t="s">
        <v>30</v>
      </c>
      <c r="N19" s="11" t="s">
        <v>30</v>
      </c>
      <c r="O19" s="11"/>
      <c r="P19" s="3"/>
      <c r="Q19" s="3"/>
      <c r="R19" s="3"/>
      <c r="S19" s="16"/>
      <c r="T19" s="13"/>
      <c r="U19" s="29"/>
      <c r="V19" s="29"/>
      <c r="W19" s="29"/>
      <c r="X19" s="29"/>
      <c r="Y19" s="13"/>
      <c r="Z19" s="13"/>
      <c r="AA19" s="17"/>
      <c r="AB19" s="18"/>
      <c r="AC19" s="18"/>
      <c r="AD19" s="13"/>
      <c r="AE19" s="18"/>
      <c r="AF19" s="18"/>
      <c r="AG19" s="13"/>
      <c r="AH19" s="13"/>
      <c r="AI19" s="13"/>
      <c r="AJ19" s="13"/>
    </row>
    <row r="20" spans="1:36" ht="26" x14ac:dyDescent="0.35">
      <c r="A20" s="13" t="s">
        <v>98</v>
      </c>
      <c r="B20" s="3" t="s">
        <v>35</v>
      </c>
      <c r="C20" s="4">
        <v>4310059890086</v>
      </c>
      <c r="D20" s="145" t="s">
        <v>131</v>
      </c>
      <c r="E20" s="4" t="s">
        <v>132</v>
      </c>
      <c r="F20" s="143" t="s">
        <v>133</v>
      </c>
      <c r="G20" s="5" t="s">
        <v>27</v>
      </c>
      <c r="H20" s="6" t="s">
        <v>28</v>
      </c>
      <c r="I20" s="7" t="s">
        <v>10</v>
      </c>
      <c r="J20" s="8" t="s">
        <v>36</v>
      </c>
      <c r="K20" s="9">
        <v>883544293369</v>
      </c>
      <c r="L20" s="10">
        <v>34800</v>
      </c>
      <c r="M20" s="5" t="s">
        <v>30</v>
      </c>
      <c r="N20" s="11" t="s">
        <v>30</v>
      </c>
      <c r="O20" s="11"/>
      <c r="P20" s="3"/>
      <c r="Q20" s="3"/>
      <c r="R20" s="3"/>
      <c r="S20" s="16"/>
      <c r="T20" s="13"/>
      <c r="U20" s="17"/>
      <c r="V20" s="17"/>
      <c r="W20" s="18"/>
      <c r="X20" s="18"/>
      <c r="Y20" s="13"/>
      <c r="Z20" s="13"/>
      <c r="AA20" s="3"/>
      <c r="AB20" s="22"/>
      <c r="AC20" s="21"/>
      <c r="AD20" s="13"/>
      <c r="AE20" s="22"/>
      <c r="AF20" s="21"/>
      <c r="AG20" s="13"/>
      <c r="AH20" s="13"/>
      <c r="AI20" s="13"/>
      <c r="AJ20" s="13"/>
    </row>
    <row r="21" spans="1:36" ht="14.5" x14ac:dyDescent="0.35">
      <c r="A21" s="13" t="s">
        <v>98</v>
      </c>
      <c r="B21" s="194" t="s">
        <v>38</v>
      </c>
      <c r="C21" s="4">
        <v>9210196018085</v>
      </c>
      <c r="D21" s="4" t="s">
        <v>175</v>
      </c>
      <c r="E21" s="4" t="s">
        <v>176</v>
      </c>
      <c r="F21" s="143" t="s">
        <v>194</v>
      </c>
      <c r="G21" s="5" t="s">
        <v>27</v>
      </c>
      <c r="H21" s="6" t="s">
        <v>3</v>
      </c>
      <c r="I21" s="38" t="s">
        <v>10</v>
      </c>
      <c r="J21" s="8" t="s">
        <v>36</v>
      </c>
      <c r="K21" s="9">
        <v>986195282529</v>
      </c>
      <c r="L21" s="10">
        <v>41000</v>
      </c>
      <c r="M21" s="15" t="s">
        <v>30</v>
      </c>
      <c r="N21" s="138" t="s">
        <v>27</v>
      </c>
      <c r="O21" s="212" t="s">
        <v>212</v>
      </c>
      <c r="P21" s="3"/>
      <c r="Q21" s="3"/>
      <c r="R21" s="3"/>
      <c r="S21" s="16"/>
      <c r="T21" s="13"/>
      <c r="U21" s="3"/>
      <c r="V21" s="3"/>
      <c r="W21" s="20"/>
      <c r="X21" s="21"/>
      <c r="Y21" s="13"/>
      <c r="Z21" s="13"/>
      <c r="AA21" s="3"/>
      <c r="AB21" s="22"/>
      <c r="AC21" s="21"/>
      <c r="AD21" s="13"/>
      <c r="AE21" s="28"/>
      <c r="AF21" s="21"/>
      <c r="AG21" s="13"/>
      <c r="AH21" s="13"/>
      <c r="AI21" s="13"/>
      <c r="AJ21" s="13"/>
    </row>
    <row r="22" spans="1:36" ht="14.5" x14ac:dyDescent="0.35">
      <c r="A22" s="13" t="s">
        <v>98</v>
      </c>
      <c r="B22" s="3" t="s">
        <v>42</v>
      </c>
      <c r="C22" s="4">
        <v>6110318338085</v>
      </c>
      <c r="D22" s="4" t="s">
        <v>152</v>
      </c>
      <c r="E22" s="4" t="s">
        <v>153</v>
      </c>
      <c r="F22" s="143" t="s">
        <v>185</v>
      </c>
      <c r="G22" s="5" t="s">
        <v>27</v>
      </c>
      <c r="H22" s="6" t="s">
        <v>28</v>
      </c>
      <c r="I22" s="7" t="s">
        <v>10</v>
      </c>
      <c r="J22" s="8" t="s">
        <v>36</v>
      </c>
      <c r="K22" s="9">
        <v>278771560033</v>
      </c>
      <c r="L22" s="10">
        <v>43012</v>
      </c>
      <c r="M22" s="5" t="s">
        <v>30</v>
      </c>
      <c r="N22" s="11" t="s">
        <v>30</v>
      </c>
      <c r="O22" s="11"/>
      <c r="P22" s="3"/>
      <c r="Q22" s="3"/>
      <c r="R22" s="3"/>
      <c r="S22" s="16"/>
      <c r="T22" s="13"/>
      <c r="U22" s="3"/>
      <c r="V22" s="3"/>
      <c r="W22" s="20"/>
      <c r="X22" s="21"/>
      <c r="Y22" s="13"/>
      <c r="Z22" s="13"/>
      <c r="AA22" s="25"/>
      <c r="AB22" s="26"/>
      <c r="AC22" s="27"/>
      <c r="AD22" s="13"/>
      <c r="AE22" s="22"/>
      <c r="AF22" s="21"/>
      <c r="AG22" s="13"/>
      <c r="AH22" s="13"/>
      <c r="AI22" s="13"/>
      <c r="AJ22" s="13"/>
    </row>
    <row r="23" spans="1:36" ht="14.5" x14ac:dyDescent="0.35">
      <c r="A23" s="13" t="s">
        <v>98</v>
      </c>
      <c r="B23" s="3" t="s">
        <v>43</v>
      </c>
      <c r="C23" s="4">
        <v>6704213242184</v>
      </c>
      <c r="D23" s="4" t="s">
        <v>155</v>
      </c>
      <c r="E23" s="142" t="s">
        <v>156</v>
      </c>
      <c r="F23" s="143" t="s">
        <v>203</v>
      </c>
      <c r="G23" s="5" t="s">
        <v>27</v>
      </c>
      <c r="H23" s="6" t="s">
        <v>28</v>
      </c>
      <c r="I23" s="7" t="s">
        <v>10</v>
      </c>
      <c r="J23" s="8" t="s">
        <v>36</v>
      </c>
      <c r="K23" s="9">
        <v>711240058338</v>
      </c>
      <c r="L23" s="10">
        <v>45000</v>
      </c>
      <c r="M23" s="15" t="s">
        <v>30</v>
      </c>
      <c r="N23" s="11" t="s">
        <v>30</v>
      </c>
      <c r="O23" s="11"/>
      <c r="P23" s="3"/>
      <c r="Q23" s="3"/>
      <c r="R23" s="3"/>
      <c r="S23" s="16"/>
      <c r="T23" s="13"/>
      <c r="U23" s="3"/>
      <c r="V23" s="3"/>
      <c r="W23" s="22"/>
      <c r="X23" s="21"/>
      <c r="Y23" s="13"/>
      <c r="Z23" s="13"/>
      <c r="AA23" s="29"/>
      <c r="AB23" s="29"/>
      <c r="AC23" s="29"/>
      <c r="AD23" s="13"/>
      <c r="AE23" s="26"/>
      <c r="AF23" s="27"/>
      <c r="AG23" s="13"/>
      <c r="AH23" s="13"/>
      <c r="AI23" s="13"/>
      <c r="AJ23" s="13"/>
    </row>
    <row r="24" spans="1:36" ht="14.5" x14ac:dyDescent="0.35">
      <c r="A24" s="13" t="s">
        <v>98</v>
      </c>
      <c r="B24" s="3" t="s">
        <v>47</v>
      </c>
      <c r="C24" s="4">
        <v>6610070713086</v>
      </c>
      <c r="D24" s="4" t="s">
        <v>158</v>
      </c>
      <c r="E24" s="4" t="s">
        <v>140</v>
      </c>
      <c r="F24" s="143" t="s">
        <v>186</v>
      </c>
      <c r="G24" s="5" t="s">
        <v>27</v>
      </c>
      <c r="H24" s="6" t="s">
        <v>28</v>
      </c>
      <c r="I24" s="7" t="s">
        <v>10</v>
      </c>
      <c r="J24" s="8" t="s">
        <v>36</v>
      </c>
      <c r="K24" s="9">
        <v>778542953725</v>
      </c>
      <c r="L24" s="10">
        <v>85000</v>
      </c>
      <c r="M24" s="15" t="s">
        <v>30</v>
      </c>
      <c r="N24" s="11" t="s">
        <v>30</v>
      </c>
      <c r="O24" s="11"/>
      <c r="P24" s="3"/>
      <c r="Q24" s="3"/>
      <c r="R24" s="3"/>
      <c r="S24" s="16"/>
      <c r="T24" s="13"/>
      <c r="U24" s="25"/>
      <c r="V24" s="25"/>
      <c r="W24" s="26"/>
      <c r="X24" s="27"/>
      <c r="Y24" s="13"/>
      <c r="Z24" s="13"/>
      <c r="AA24" s="17"/>
      <c r="AB24" s="18"/>
      <c r="AC24" s="18"/>
      <c r="AD24" s="13"/>
      <c r="AE24" s="13"/>
      <c r="AF24" s="13"/>
      <c r="AG24" s="13"/>
      <c r="AH24" s="13"/>
      <c r="AI24" s="13"/>
      <c r="AJ24" s="13"/>
    </row>
    <row r="25" spans="1:36" ht="14.5" x14ac:dyDescent="0.35">
      <c r="A25" s="13" t="s">
        <v>98</v>
      </c>
      <c r="B25" s="7" t="s">
        <v>49</v>
      </c>
      <c r="C25" s="4">
        <v>9303156876087</v>
      </c>
      <c r="D25" s="4" t="s">
        <v>159</v>
      </c>
      <c r="E25" s="142" t="s">
        <v>141</v>
      </c>
      <c r="F25" s="143" t="s">
        <v>187</v>
      </c>
      <c r="G25" s="5" t="s">
        <v>27</v>
      </c>
      <c r="H25" s="6" t="s">
        <v>28</v>
      </c>
      <c r="I25" s="7" t="s">
        <v>10</v>
      </c>
      <c r="J25" s="8" t="s">
        <v>36</v>
      </c>
      <c r="K25" s="9">
        <v>455067003486</v>
      </c>
      <c r="L25" s="10">
        <v>88000</v>
      </c>
      <c r="M25" s="5" t="s">
        <v>30</v>
      </c>
      <c r="N25" s="11" t="s">
        <v>30</v>
      </c>
      <c r="O25" s="11"/>
      <c r="P25" s="3"/>
      <c r="Q25" s="3"/>
      <c r="R25" s="3"/>
      <c r="S25" s="16"/>
      <c r="T25" s="13"/>
      <c r="U25" s="29"/>
      <c r="V25" s="29"/>
      <c r="W25" s="29"/>
      <c r="X25" s="29"/>
      <c r="Y25" s="13"/>
      <c r="Z25" s="13"/>
      <c r="AA25" s="3"/>
      <c r="AB25" s="22"/>
      <c r="AC25" s="21"/>
      <c r="AD25" s="13"/>
      <c r="AE25" s="18"/>
      <c r="AF25" s="18"/>
      <c r="AG25" s="13"/>
      <c r="AH25" s="13"/>
      <c r="AI25" s="13"/>
      <c r="AJ25" s="13"/>
    </row>
    <row r="26" spans="1:36" ht="14.5" x14ac:dyDescent="0.35">
      <c r="A26" s="13" t="s">
        <v>100</v>
      </c>
      <c r="B26" s="29" t="s">
        <v>13</v>
      </c>
      <c r="C26" s="4">
        <v>7783013743747</v>
      </c>
      <c r="D26" s="4" t="s">
        <v>166</v>
      </c>
      <c r="E26" s="4" t="s">
        <v>146</v>
      </c>
      <c r="F26" s="143" t="s">
        <v>195</v>
      </c>
      <c r="G26" s="5" t="s">
        <v>27</v>
      </c>
      <c r="H26" s="16" t="s">
        <v>14</v>
      </c>
      <c r="I26" s="13" t="s">
        <v>10</v>
      </c>
      <c r="J26" s="16" t="s">
        <v>32</v>
      </c>
      <c r="K26" s="9">
        <v>2025202350253</v>
      </c>
      <c r="L26" s="35">
        <v>45000</v>
      </c>
      <c r="M26" s="5" t="s">
        <v>30</v>
      </c>
      <c r="N26" s="24" t="s">
        <v>30</v>
      </c>
      <c r="O26" s="24"/>
      <c r="P26" s="3"/>
      <c r="Q26" s="3"/>
      <c r="R26" s="3"/>
      <c r="S26" s="13"/>
      <c r="T26" s="13"/>
      <c r="U26" s="3"/>
      <c r="V26" s="3"/>
      <c r="W26" s="22"/>
      <c r="X26" s="21"/>
      <c r="Y26" s="13"/>
      <c r="Z26" s="13"/>
      <c r="AA26" s="3"/>
      <c r="AB26" s="39" t="s">
        <v>82</v>
      </c>
      <c r="AC26" s="4">
        <v>8270650204124</v>
      </c>
      <c r="AD26" s="30" t="s">
        <v>27</v>
      </c>
      <c r="AE26" s="219" t="s">
        <v>71</v>
      </c>
      <c r="AF26" s="221">
        <v>7758238421533</v>
      </c>
      <c r="AG26" s="67" t="s">
        <v>30</v>
      </c>
      <c r="AH26" s="193" t="s">
        <v>84</v>
      </c>
      <c r="AI26" s="4">
        <v>8383498469222</v>
      </c>
      <c r="AJ26" s="30" t="s">
        <v>27</v>
      </c>
    </row>
    <row r="27" spans="1:36" ht="14.5" x14ac:dyDescent="0.35">
      <c r="A27" s="13" t="s">
        <v>100</v>
      </c>
      <c r="B27" s="40" t="s">
        <v>87</v>
      </c>
      <c r="C27" s="4">
        <v>2083199241884</v>
      </c>
      <c r="D27" s="4" t="s">
        <v>167</v>
      </c>
      <c r="E27" s="4" t="s">
        <v>168</v>
      </c>
      <c r="F27" s="143" t="s">
        <v>196</v>
      </c>
      <c r="G27" s="5" t="s">
        <v>27</v>
      </c>
      <c r="H27" s="16" t="s">
        <v>14</v>
      </c>
      <c r="I27" s="13" t="s">
        <v>10</v>
      </c>
      <c r="J27" s="16" t="s">
        <v>32</v>
      </c>
      <c r="K27" s="41">
        <v>775297808193</v>
      </c>
      <c r="L27" s="30">
        <v>450000</v>
      </c>
      <c r="M27" s="5" t="s">
        <v>30</v>
      </c>
      <c r="N27" s="24" t="s">
        <v>30</v>
      </c>
      <c r="O27" s="24"/>
      <c r="P27" s="3"/>
      <c r="Q27" s="3"/>
      <c r="R27" s="3"/>
      <c r="S27" s="13"/>
      <c r="T27" s="13"/>
      <c r="U27" s="3"/>
      <c r="V27" s="3"/>
      <c r="W27" s="22"/>
      <c r="X27" s="21"/>
      <c r="Y27" s="13"/>
      <c r="Z27" s="13"/>
      <c r="AA27" s="13"/>
      <c r="AB27" s="36" t="s">
        <v>88</v>
      </c>
      <c r="AC27" s="4">
        <v>6005194346089</v>
      </c>
      <c r="AD27" s="30" t="s">
        <v>27</v>
      </c>
      <c r="AE27" s="42" t="s">
        <v>33</v>
      </c>
      <c r="AF27" s="43">
        <v>9202162217184</v>
      </c>
      <c r="AG27" s="30" t="s">
        <v>27</v>
      </c>
      <c r="AH27" s="30" t="s">
        <v>79</v>
      </c>
      <c r="AI27" s="30" t="s">
        <v>79</v>
      </c>
      <c r="AJ27" s="30" t="s">
        <v>79</v>
      </c>
    </row>
    <row r="28" spans="1:36" ht="14.5" x14ac:dyDescent="0.35">
      <c r="A28" s="13" t="s">
        <v>98</v>
      </c>
      <c r="B28" s="3" t="s">
        <v>48</v>
      </c>
      <c r="C28" s="214" t="s">
        <v>232</v>
      </c>
      <c r="D28" s="4" t="s">
        <v>169</v>
      </c>
      <c r="E28" s="142" t="s">
        <v>170</v>
      </c>
      <c r="F28" s="143" t="s">
        <v>197</v>
      </c>
      <c r="G28" s="5" t="s">
        <v>27</v>
      </c>
      <c r="H28" s="6" t="s">
        <v>3</v>
      </c>
      <c r="I28" s="7" t="s">
        <v>58</v>
      </c>
      <c r="J28" s="8" t="s">
        <v>37</v>
      </c>
      <c r="K28" s="9">
        <v>130110835061</v>
      </c>
      <c r="L28" s="10">
        <v>100050</v>
      </c>
      <c r="M28" s="5" t="s">
        <v>30</v>
      </c>
      <c r="N28" s="11" t="s">
        <v>30</v>
      </c>
      <c r="O28" s="11"/>
      <c r="P28" s="3"/>
      <c r="Q28" s="3"/>
      <c r="R28" s="3"/>
      <c r="S28" s="16"/>
      <c r="T28" s="13"/>
      <c r="U28" s="3"/>
      <c r="V28" s="3"/>
      <c r="W28" s="20"/>
      <c r="X28" s="21"/>
      <c r="Y28" s="13"/>
      <c r="Z28" s="13"/>
      <c r="AA28" s="25"/>
      <c r="AB28" s="26"/>
      <c r="AC28" s="27"/>
      <c r="AD28" s="13"/>
      <c r="AE28" s="28"/>
      <c r="AF28" s="21"/>
      <c r="AG28" s="13"/>
      <c r="AH28" s="13"/>
      <c r="AI28" s="13"/>
      <c r="AJ28" s="13"/>
    </row>
    <row r="29" spans="1:36" ht="14.5" x14ac:dyDescent="0.35">
      <c r="A29" s="13" t="s">
        <v>98</v>
      </c>
      <c r="B29" s="3" t="s">
        <v>31</v>
      </c>
      <c r="C29" s="4">
        <v>7606122284182</v>
      </c>
      <c r="D29" s="4" t="s">
        <v>171</v>
      </c>
      <c r="E29" s="4" t="s">
        <v>172</v>
      </c>
      <c r="F29" s="143" t="s">
        <v>198</v>
      </c>
      <c r="G29" s="5" t="s">
        <v>27</v>
      </c>
      <c r="H29" s="6" t="s">
        <v>3</v>
      </c>
      <c r="I29" s="7" t="s">
        <v>57</v>
      </c>
      <c r="J29" s="8" t="s">
        <v>37</v>
      </c>
      <c r="K29" s="9">
        <v>223375537190</v>
      </c>
      <c r="L29" s="10">
        <v>23000</v>
      </c>
      <c r="M29" s="5" t="s">
        <v>30</v>
      </c>
      <c r="N29" s="11" t="s">
        <v>30</v>
      </c>
      <c r="O29" s="11"/>
      <c r="P29" s="3"/>
      <c r="Q29" s="3"/>
      <c r="R29" s="3"/>
      <c r="S29" s="16"/>
      <c r="T29" s="13"/>
      <c r="U29" s="17"/>
      <c r="V29" s="17"/>
      <c r="W29" s="18"/>
      <c r="X29" s="18"/>
      <c r="Y29" s="13"/>
      <c r="Z29" s="13"/>
      <c r="AA29" s="3"/>
      <c r="AB29" s="22"/>
      <c r="AC29" s="21"/>
      <c r="AD29" s="13"/>
      <c r="AE29" s="22"/>
      <c r="AF29" s="21"/>
      <c r="AG29" s="13"/>
      <c r="AH29" s="13"/>
      <c r="AI29" s="13"/>
      <c r="AJ29" s="13"/>
    </row>
    <row r="30" spans="1:36" ht="14.5" x14ac:dyDescent="0.35">
      <c r="A30" s="13" t="s">
        <v>98</v>
      </c>
      <c r="B30" s="3" t="s">
        <v>48</v>
      </c>
      <c r="C30" s="214" t="s">
        <v>232</v>
      </c>
      <c r="D30" s="4" t="s">
        <v>169</v>
      </c>
      <c r="E30" s="142" t="s">
        <v>170</v>
      </c>
      <c r="F30" s="143" t="s">
        <v>197</v>
      </c>
      <c r="G30" s="5" t="s">
        <v>27</v>
      </c>
      <c r="H30" s="6" t="s">
        <v>3</v>
      </c>
      <c r="I30" s="7" t="s">
        <v>59</v>
      </c>
      <c r="J30" s="8" t="s">
        <v>37</v>
      </c>
      <c r="K30" s="9">
        <v>134759606098</v>
      </c>
      <c r="L30" s="10">
        <v>65000</v>
      </c>
      <c r="M30" s="5" t="s">
        <v>30</v>
      </c>
      <c r="N30" s="11" t="s">
        <v>30</v>
      </c>
      <c r="O30" s="11"/>
      <c r="P30" s="3"/>
      <c r="Q30" s="3"/>
      <c r="R30" s="3"/>
      <c r="S30" s="16"/>
      <c r="T30" s="13"/>
      <c r="U30" s="3"/>
      <c r="V30" s="3"/>
      <c r="W30" s="20"/>
      <c r="X30" s="21"/>
      <c r="Y30" s="13"/>
      <c r="Z30" s="13"/>
      <c r="AA30" s="25"/>
      <c r="AB30" s="26"/>
      <c r="AC30" s="27"/>
      <c r="AD30" s="13"/>
      <c r="AE30" s="28"/>
      <c r="AF30" s="21"/>
      <c r="AG30" s="13"/>
      <c r="AH30" s="13"/>
      <c r="AI30" s="13"/>
      <c r="AJ30" s="13"/>
    </row>
    <row r="31" spans="1:36" ht="14.5" x14ac:dyDescent="0.35">
      <c r="A31" s="13" t="s">
        <v>99</v>
      </c>
      <c r="B31" s="3" t="s">
        <v>89</v>
      </c>
      <c r="C31" s="4">
        <v>4966398217310</v>
      </c>
      <c r="D31" s="4" t="s">
        <v>173</v>
      </c>
      <c r="E31" s="142" t="s">
        <v>174</v>
      </c>
      <c r="F31" s="143" t="s">
        <v>199</v>
      </c>
      <c r="G31" s="5" t="s">
        <v>27</v>
      </c>
      <c r="H31" s="6" t="s">
        <v>3</v>
      </c>
      <c r="I31" s="13" t="s">
        <v>6</v>
      </c>
      <c r="J31" s="13" t="s">
        <v>90</v>
      </c>
      <c r="K31" s="9">
        <v>2656456078228</v>
      </c>
      <c r="L31" s="30">
        <v>350000</v>
      </c>
      <c r="M31" s="5" t="s">
        <v>30</v>
      </c>
      <c r="N31" s="24" t="s">
        <v>30</v>
      </c>
      <c r="O31" s="24"/>
      <c r="P31" s="3"/>
      <c r="Q31" s="3"/>
      <c r="R31" s="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14.5" x14ac:dyDescent="0.35">
      <c r="A32" s="13" t="s">
        <v>99</v>
      </c>
      <c r="B32" s="194" t="s">
        <v>38</v>
      </c>
      <c r="C32" s="4">
        <v>9210196018085</v>
      </c>
      <c r="D32" s="4" t="s">
        <v>175</v>
      </c>
      <c r="E32" s="4" t="s">
        <v>176</v>
      </c>
      <c r="F32" s="143" t="s">
        <v>194</v>
      </c>
      <c r="G32" s="5" t="s">
        <v>27</v>
      </c>
      <c r="H32" s="6" t="s">
        <v>3</v>
      </c>
      <c r="I32" s="38" t="s">
        <v>6</v>
      </c>
      <c r="J32" s="13" t="s">
        <v>90</v>
      </c>
      <c r="K32" s="9">
        <v>4959176545006</v>
      </c>
      <c r="L32" s="10">
        <v>80221</v>
      </c>
      <c r="M32" s="15" t="s">
        <v>30</v>
      </c>
      <c r="N32" s="11" t="s">
        <v>30</v>
      </c>
      <c r="O32" s="11"/>
      <c r="P32" s="3"/>
      <c r="Q32" s="3"/>
      <c r="R32" s="3"/>
      <c r="S32" s="16"/>
      <c r="T32" s="13"/>
      <c r="U32" s="3"/>
      <c r="V32" s="3"/>
      <c r="W32" s="20"/>
      <c r="X32" s="21"/>
      <c r="Y32" s="13"/>
      <c r="Z32" s="13"/>
      <c r="AA32" s="3"/>
      <c r="AB32" s="22"/>
      <c r="AC32" s="21"/>
      <c r="AD32" s="13"/>
      <c r="AE32" s="28"/>
      <c r="AF32" s="21"/>
      <c r="AG32" s="13"/>
      <c r="AH32" s="13"/>
      <c r="AI32" s="13"/>
      <c r="AJ32" s="13"/>
    </row>
    <row r="33" spans="1:36" ht="14.5" x14ac:dyDescent="0.35">
      <c r="A33" s="13" t="s">
        <v>98</v>
      </c>
      <c r="B33" s="3" t="s">
        <v>44</v>
      </c>
      <c r="C33" s="4">
        <v>8112269622085</v>
      </c>
      <c r="D33" s="4" t="s">
        <v>129</v>
      </c>
      <c r="E33" s="142" t="s">
        <v>130</v>
      </c>
      <c r="F33" s="143" t="s">
        <v>157</v>
      </c>
      <c r="G33" s="5" t="s">
        <v>27</v>
      </c>
      <c r="H33" s="6" t="s">
        <v>3</v>
      </c>
      <c r="I33" s="7" t="s">
        <v>45</v>
      </c>
      <c r="J33" s="8" t="s">
        <v>46</v>
      </c>
      <c r="K33" s="9">
        <v>334058779168</v>
      </c>
      <c r="L33" s="10">
        <v>44000</v>
      </c>
      <c r="M33" s="30" t="s">
        <v>30</v>
      </c>
      <c r="N33" s="11" t="s">
        <v>30</v>
      </c>
      <c r="O33" s="11"/>
      <c r="P33" s="3"/>
      <c r="Q33" s="3"/>
      <c r="R33" s="3"/>
      <c r="S33" s="16"/>
      <c r="T33" s="13"/>
      <c r="U33" s="3"/>
      <c r="V33" s="3"/>
      <c r="W33" s="20"/>
      <c r="X33" s="21"/>
      <c r="Y33" s="13"/>
      <c r="Z33" s="13"/>
      <c r="AA33" s="3"/>
      <c r="AB33" s="22"/>
      <c r="AC33" s="21"/>
      <c r="AD33" s="13"/>
      <c r="AE33" s="22"/>
      <c r="AF33" s="21"/>
      <c r="AG33" s="13"/>
      <c r="AH33" s="13"/>
      <c r="AI33" s="13"/>
      <c r="AJ33" s="13"/>
    </row>
    <row r="34" spans="1:36" ht="14.5" x14ac:dyDescent="0.35">
      <c r="A34" s="13" t="s">
        <v>98</v>
      </c>
      <c r="B34" s="7" t="s">
        <v>51</v>
      </c>
      <c r="C34" s="132">
        <v>9210257490082</v>
      </c>
      <c r="D34" s="4" t="s">
        <v>160</v>
      </c>
      <c r="E34" s="4" t="s">
        <v>142</v>
      </c>
      <c r="F34" s="143" t="s">
        <v>188</v>
      </c>
      <c r="G34" s="133" t="s">
        <v>27</v>
      </c>
      <c r="H34" s="6" t="s">
        <v>28</v>
      </c>
      <c r="I34" s="7" t="s">
        <v>45</v>
      </c>
      <c r="J34" s="8" t="s">
        <v>46</v>
      </c>
      <c r="K34" s="9">
        <v>583007601046</v>
      </c>
      <c r="L34" s="10">
        <v>23000</v>
      </c>
      <c r="M34" s="15" t="s">
        <v>30</v>
      </c>
      <c r="N34" s="11" t="s">
        <v>30</v>
      </c>
      <c r="O34" s="11"/>
      <c r="P34" s="3"/>
      <c r="Q34" s="3"/>
      <c r="R34" s="3"/>
      <c r="S34" s="16"/>
      <c r="T34" s="13"/>
      <c r="U34" s="17"/>
      <c r="V34" s="17"/>
      <c r="W34" s="32"/>
      <c r="X34" s="27"/>
      <c r="Y34" s="13"/>
      <c r="Z34" s="13"/>
      <c r="AA34" s="29"/>
      <c r="AB34" s="29"/>
      <c r="AC34" s="29"/>
      <c r="AD34" s="13"/>
      <c r="AE34" s="26"/>
      <c r="AF34" s="27"/>
      <c r="AG34" s="13"/>
      <c r="AH34" s="13"/>
      <c r="AI34" s="13"/>
      <c r="AJ34" s="13"/>
    </row>
    <row r="35" spans="1:36" ht="14.5" x14ac:dyDescent="0.35">
      <c r="A35" s="13" t="s">
        <v>98</v>
      </c>
      <c r="B35" s="3" t="s">
        <v>73</v>
      </c>
      <c r="C35" s="132">
        <v>8319054804707</v>
      </c>
      <c r="D35" s="4" t="s">
        <v>177</v>
      </c>
      <c r="E35" s="4" t="s">
        <v>132</v>
      </c>
      <c r="F35" s="146" t="s">
        <v>200</v>
      </c>
      <c r="G35" s="140" t="s">
        <v>27</v>
      </c>
      <c r="H35" s="6" t="s">
        <v>3</v>
      </c>
      <c r="I35" s="7" t="s">
        <v>45</v>
      </c>
      <c r="J35" s="8" t="s">
        <v>46</v>
      </c>
      <c r="K35" s="34">
        <v>9796740070958</v>
      </c>
      <c r="L35" s="35" t="s">
        <v>74</v>
      </c>
      <c r="M35" s="5" t="s">
        <v>30</v>
      </c>
      <c r="N35" s="24" t="s">
        <v>30</v>
      </c>
      <c r="O35" s="24"/>
      <c r="P35" s="3"/>
      <c r="Q35" s="3"/>
      <c r="R35" s="3"/>
      <c r="S35" s="36"/>
      <c r="T35" s="13"/>
      <c r="U35" s="3"/>
      <c r="V35" s="3"/>
      <c r="W35" s="22"/>
      <c r="X35" s="21"/>
      <c r="Y35" s="13"/>
      <c r="Z35" s="13"/>
      <c r="AA35" s="3"/>
      <c r="AB35" s="22"/>
      <c r="AC35" s="21"/>
      <c r="AD35" s="13"/>
      <c r="AE35" s="13"/>
      <c r="AF35" s="13"/>
      <c r="AG35" s="13"/>
      <c r="AH35" s="13"/>
      <c r="AI35" s="13"/>
      <c r="AJ35" s="13"/>
    </row>
    <row r="36" spans="1:36" ht="14.5" x14ac:dyDescent="0.35">
      <c r="A36" s="13" t="s">
        <v>98</v>
      </c>
      <c r="B36" s="3" t="s">
        <v>40</v>
      </c>
      <c r="C36" s="132">
        <v>6012170438088</v>
      </c>
      <c r="D36" s="147" t="s">
        <v>148</v>
      </c>
      <c r="E36" s="142" t="s">
        <v>130</v>
      </c>
      <c r="F36" s="146" t="s">
        <v>205</v>
      </c>
      <c r="G36" s="133" t="s">
        <v>27</v>
      </c>
      <c r="H36" s="6" t="s">
        <v>28</v>
      </c>
      <c r="I36" s="38" t="s">
        <v>4</v>
      </c>
      <c r="J36" s="8" t="s">
        <v>37</v>
      </c>
      <c r="K36" s="9">
        <v>5918576489749</v>
      </c>
      <c r="L36" s="10">
        <v>78000</v>
      </c>
      <c r="M36" s="5" t="s">
        <v>30</v>
      </c>
      <c r="N36" s="11" t="s">
        <v>30</v>
      </c>
      <c r="O36" s="11"/>
      <c r="P36" s="3"/>
      <c r="Q36" s="3"/>
      <c r="R36" s="3"/>
      <c r="S36" s="16"/>
      <c r="T36" s="13"/>
      <c r="U36" s="3"/>
      <c r="V36" s="3"/>
      <c r="W36" s="20"/>
      <c r="X36" s="21"/>
      <c r="Y36" s="13"/>
      <c r="Z36" s="13"/>
      <c r="AA36" s="25"/>
      <c r="AB36" s="26"/>
      <c r="AC36" s="27"/>
      <c r="AD36" s="13"/>
      <c r="AE36" s="28"/>
      <c r="AF36" s="21"/>
      <c r="AG36" s="13"/>
      <c r="AH36" s="13"/>
      <c r="AI36" s="13"/>
      <c r="AJ36" s="13"/>
    </row>
    <row r="37" spans="1:36" ht="14.5" x14ac:dyDescent="0.35">
      <c r="A37" s="13" t="s">
        <v>98</v>
      </c>
      <c r="B37" s="3" t="s">
        <v>40</v>
      </c>
      <c r="C37" s="132">
        <v>6012170438088</v>
      </c>
      <c r="D37" s="147" t="s">
        <v>148</v>
      </c>
      <c r="E37" s="142" t="s">
        <v>130</v>
      </c>
      <c r="F37" s="146" t="s">
        <v>136</v>
      </c>
      <c r="G37" s="133" t="s">
        <v>27</v>
      </c>
      <c r="H37" s="6" t="s">
        <v>3</v>
      </c>
      <c r="I37" s="38" t="s">
        <v>4</v>
      </c>
      <c r="J37" s="8" t="s">
        <v>37</v>
      </c>
      <c r="K37" s="9">
        <v>740125812934</v>
      </c>
      <c r="L37" s="10">
        <v>34000</v>
      </c>
      <c r="M37" s="5" t="s">
        <v>30</v>
      </c>
      <c r="N37" s="11" t="s">
        <v>30</v>
      </c>
      <c r="O37" s="11"/>
      <c r="P37" s="3"/>
      <c r="Q37" s="3"/>
      <c r="R37" s="3"/>
      <c r="S37" s="35"/>
      <c r="T37" s="13"/>
      <c r="U37" s="13"/>
      <c r="V37" s="13"/>
      <c r="W37" s="13"/>
      <c r="X37" s="13"/>
      <c r="Y37" s="13"/>
      <c r="Z37" s="13"/>
      <c r="AA37" s="3"/>
      <c r="AB37" s="22"/>
      <c r="AC37" s="21"/>
      <c r="AD37" s="13"/>
      <c r="AE37" s="18"/>
      <c r="AF37" s="18"/>
      <c r="AG37" s="13"/>
      <c r="AH37" s="13"/>
      <c r="AI37" s="13"/>
      <c r="AJ37" s="13"/>
    </row>
    <row r="38" spans="1:36" ht="14.5" x14ac:dyDescent="0.35">
      <c r="A38" s="13" t="s">
        <v>98</v>
      </c>
      <c r="B38" s="19" t="s">
        <v>38</v>
      </c>
      <c r="C38" s="213">
        <v>921019601808</v>
      </c>
      <c r="D38" s="4" t="s">
        <v>175</v>
      </c>
      <c r="E38" s="4" t="s">
        <v>176</v>
      </c>
      <c r="F38" s="143" t="s">
        <v>194</v>
      </c>
      <c r="G38" s="192" t="s">
        <v>30</v>
      </c>
      <c r="H38" s="6" t="s">
        <v>3</v>
      </c>
      <c r="I38" s="38" t="s">
        <v>4</v>
      </c>
      <c r="J38" s="8" t="s">
        <v>37</v>
      </c>
      <c r="K38" s="9">
        <v>811064378761</v>
      </c>
      <c r="L38" s="10">
        <v>14000</v>
      </c>
      <c r="M38" s="15" t="s">
        <v>30</v>
      </c>
      <c r="N38" s="11" t="s">
        <v>30</v>
      </c>
      <c r="O38" s="11"/>
      <c r="P38" s="3"/>
      <c r="Q38" s="3"/>
      <c r="R38" s="3"/>
      <c r="S38" s="16"/>
      <c r="T38" s="13"/>
      <c r="U38" s="17"/>
      <c r="V38" s="17"/>
      <c r="W38" s="18"/>
      <c r="X38" s="18"/>
      <c r="Y38" s="13"/>
      <c r="Z38" s="13"/>
      <c r="AA38" s="3"/>
      <c r="AB38" s="22"/>
      <c r="AC38" s="21"/>
      <c r="AD38" s="13"/>
      <c r="AE38" s="22"/>
      <c r="AF38" s="21"/>
      <c r="AG38" s="13"/>
      <c r="AH38" s="13"/>
      <c r="AI38" s="13"/>
      <c r="AJ38" s="13"/>
    </row>
    <row r="39" spans="1:36" ht="14.5" x14ac:dyDescent="0.35">
      <c r="A39" s="13" t="s">
        <v>98</v>
      </c>
      <c r="B39" s="3" t="s">
        <v>39</v>
      </c>
      <c r="C39" s="132">
        <v>7105293826087</v>
      </c>
      <c r="D39" s="147" t="s">
        <v>134</v>
      </c>
      <c r="E39" s="4" t="s">
        <v>149</v>
      </c>
      <c r="F39" s="146" t="s">
        <v>135</v>
      </c>
      <c r="G39" s="133" t="s">
        <v>27</v>
      </c>
      <c r="H39" s="6" t="s">
        <v>3</v>
      </c>
      <c r="I39" s="7" t="s">
        <v>4</v>
      </c>
      <c r="J39" s="8" t="s">
        <v>37</v>
      </c>
      <c r="K39" s="9">
        <v>276433466145</v>
      </c>
      <c r="L39" s="10">
        <v>200000</v>
      </c>
      <c r="M39" s="5" t="s">
        <v>30</v>
      </c>
      <c r="N39" s="11" t="s">
        <v>30</v>
      </c>
      <c r="O39" s="11"/>
      <c r="P39" s="3"/>
      <c r="Q39" s="3"/>
      <c r="R39" s="3"/>
      <c r="S39" s="16"/>
      <c r="T39" s="13"/>
      <c r="U39" s="3"/>
      <c r="V39" s="3"/>
      <c r="W39" s="20"/>
      <c r="X39" s="21"/>
      <c r="Y39" s="13"/>
      <c r="Z39" s="13"/>
      <c r="AA39" s="25"/>
      <c r="AB39" s="26"/>
      <c r="AC39" s="27"/>
      <c r="AD39" s="13"/>
      <c r="AE39" s="28"/>
      <c r="AF39" s="21"/>
      <c r="AG39" s="13"/>
      <c r="AH39" s="13"/>
      <c r="AI39" s="13"/>
      <c r="AJ39" s="13"/>
    </row>
    <row r="40" spans="1:36" ht="14.5" x14ac:dyDescent="0.35">
      <c r="A40" s="13" t="s">
        <v>98</v>
      </c>
      <c r="B40" s="3" t="s">
        <v>42</v>
      </c>
      <c r="C40" s="132">
        <v>6110318338085</v>
      </c>
      <c r="D40" s="4" t="s">
        <v>152</v>
      </c>
      <c r="E40" s="4" t="s">
        <v>153</v>
      </c>
      <c r="F40" s="143" t="s">
        <v>185</v>
      </c>
      <c r="G40" s="133" t="s">
        <v>27</v>
      </c>
      <c r="H40" s="6" t="s">
        <v>28</v>
      </c>
      <c r="I40" s="38" t="s">
        <v>4</v>
      </c>
      <c r="J40" s="8" t="s">
        <v>37</v>
      </c>
      <c r="K40" s="9">
        <v>28223555709</v>
      </c>
      <c r="L40" s="10">
        <v>4233</v>
      </c>
      <c r="M40" s="30" t="s">
        <v>30</v>
      </c>
      <c r="N40" s="11" t="s">
        <v>30</v>
      </c>
      <c r="O40" s="11"/>
      <c r="P40" s="3"/>
      <c r="Q40" s="3"/>
      <c r="R40" s="3"/>
      <c r="S40" s="16"/>
      <c r="T40" s="13"/>
      <c r="U40" s="3"/>
      <c r="V40" s="3"/>
      <c r="W40" s="20"/>
      <c r="X40" s="21"/>
      <c r="Y40" s="13"/>
      <c r="Z40" s="13"/>
      <c r="AA40" s="13"/>
      <c r="AB40" s="13"/>
      <c r="AC40" s="13"/>
      <c r="AD40" s="13"/>
      <c r="AE40" s="22"/>
      <c r="AF40" s="21"/>
      <c r="AG40" s="13"/>
      <c r="AH40" s="13"/>
      <c r="AI40" s="13"/>
      <c r="AJ40" s="13"/>
    </row>
    <row r="41" spans="1:36" ht="14.5" x14ac:dyDescent="0.35">
      <c r="A41" s="13" t="s">
        <v>98</v>
      </c>
      <c r="B41" s="3" t="s">
        <v>49</v>
      </c>
      <c r="C41" s="132">
        <v>9303156876087</v>
      </c>
      <c r="D41" s="4" t="s">
        <v>159</v>
      </c>
      <c r="E41" s="142" t="s">
        <v>141</v>
      </c>
      <c r="F41" s="143" t="s">
        <v>187</v>
      </c>
      <c r="G41" s="133" t="s">
        <v>27</v>
      </c>
      <c r="H41" s="6" t="s">
        <v>28</v>
      </c>
      <c r="I41" s="38" t="s">
        <v>4</v>
      </c>
      <c r="J41" s="8" t="s">
        <v>37</v>
      </c>
      <c r="K41" s="9">
        <v>847748373504</v>
      </c>
      <c r="L41" s="10">
        <v>62000</v>
      </c>
      <c r="M41" s="15" t="s">
        <v>30</v>
      </c>
      <c r="N41" s="11" t="s">
        <v>30</v>
      </c>
      <c r="O41" s="11"/>
      <c r="P41" s="3"/>
      <c r="Q41" s="3"/>
      <c r="R41" s="3"/>
      <c r="S41" s="23"/>
      <c r="T41" s="13"/>
      <c r="U41" s="3"/>
      <c r="V41" s="3"/>
      <c r="W41" s="22"/>
      <c r="X41" s="21"/>
      <c r="Y41" s="13"/>
      <c r="Z41" s="13"/>
      <c r="AA41" s="17"/>
      <c r="AB41" s="18"/>
      <c r="AC41" s="18"/>
      <c r="AD41" s="13"/>
      <c r="AE41" s="28"/>
      <c r="AF41" s="21"/>
      <c r="AG41" s="13"/>
      <c r="AH41" s="13"/>
      <c r="AI41" s="13"/>
      <c r="AJ41" s="13"/>
    </row>
    <row r="42" spans="1:36" ht="14.5" x14ac:dyDescent="0.35">
      <c r="A42" s="13" t="s">
        <v>98</v>
      </c>
      <c r="B42" s="3" t="s">
        <v>75</v>
      </c>
      <c r="C42" s="132">
        <v>8319054804707</v>
      </c>
      <c r="D42" s="4" t="s">
        <v>178</v>
      </c>
      <c r="E42" s="4" t="s">
        <v>132</v>
      </c>
      <c r="F42" s="146" t="s">
        <v>184</v>
      </c>
      <c r="G42" s="133" t="s">
        <v>27</v>
      </c>
      <c r="H42" s="6" t="s">
        <v>3</v>
      </c>
      <c r="I42" s="7" t="s">
        <v>4</v>
      </c>
      <c r="J42" s="8" t="s">
        <v>37</v>
      </c>
      <c r="K42" s="9">
        <v>852919105622</v>
      </c>
      <c r="L42" s="10">
        <v>2000</v>
      </c>
      <c r="M42" s="30" t="s">
        <v>30</v>
      </c>
      <c r="N42" s="11" t="s">
        <v>30</v>
      </c>
      <c r="O42" s="11"/>
      <c r="P42" s="3"/>
      <c r="Q42" s="3"/>
      <c r="R42" s="3"/>
      <c r="S42" s="16"/>
      <c r="T42" s="13"/>
      <c r="U42" s="25"/>
      <c r="V42" s="25"/>
      <c r="W42" s="26"/>
      <c r="X42" s="27"/>
      <c r="Y42" s="13"/>
      <c r="Z42" s="13"/>
      <c r="AA42" s="3"/>
      <c r="AB42" s="22"/>
      <c r="AC42" s="21"/>
      <c r="AD42" s="13"/>
      <c r="AE42" s="22"/>
      <c r="AF42" s="21"/>
      <c r="AG42" s="13"/>
      <c r="AH42" s="13"/>
      <c r="AI42" s="13"/>
      <c r="AJ42" s="13"/>
    </row>
    <row r="43" spans="1:36" ht="14.5" x14ac:dyDescent="0.35">
      <c r="A43" s="13" t="s">
        <v>98</v>
      </c>
      <c r="B43" s="3" t="s">
        <v>11</v>
      </c>
      <c r="C43" s="132">
        <v>8801534431568</v>
      </c>
      <c r="D43" s="4" t="s">
        <v>152</v>
      </c>
      <c r="E43" s="142" t="s">
        <v>147</v>
      </c>
      <c r="F43" s="146" t="s">
        <v>201</v>
      </c>
      <c r="G43" s="140" t="s">
        <v>27</v>
      </c>
      <c r="H43" s="37" t="s">
        <v>28</v>
      </c>
      <c r="I43" s="7" t="s">
        <v>4</v>
      </c>
      <c r="J43" s="8" t="s">
        <v>37</v>
      </c>
      <c r="K43" s="34">
        <v>2838959597127</v>
      </c>
      <c r="L43" s="35" t="s">
        <v>77</v>
      </c>
      <c r="M43" s="5" t="s">
        <v>30</v>
      </c>
      <c r="N43" s="24" t="s">
        <v>30</v>
      </c>
      <c r="O43" s="24"/>
      <c r="P43" s="3"/>
      <c r="Q43" s="3"/>
      <c r="R43" s="3"/>
      <c r="S43" s="16"/>
      <c r="T43" s="13"/>
      <c r="U43" s="23"/>
      <c r="V43" s="23"/>
      <c r="W43" s="20"/>
      <c r="X43" s="21"/>
      <c r="Y43" s="13"/>
      <c r="Z43" s="13"/>
      <c r="AA43" s="3"/>
      <c r="AB43" s="22"/>
      <c r="AC43" s="21"/>
      <c r="AD43" s="13"/>
      <c r="AE43" s="13"/>
      <c r="AF43" s="13"/>
      <c r="AG43" s="13"/>
      <c r="AH43" s="13"/>
      <c r="AI43" s="13"/>
      <c r="AJ43" s="13"/>
    </row>
    <row r="44" spans="1:36" ht="14.5" x14ac:dyDescent="0.35">
      <c r="A44" s="13" t="s">
        <v>100</v>
      </c>
      <c r="B44" s="29" t="s">
        <v>13</v>
      </c>
      <c r="C44" s="4">
        <v>7783013743747</v>
      </c>
      <c r="D44" s="4" t="s">
        <v>179</v>
      </c>
      <c r="E44" s="4" t="s">
        <v>146</v>
      </c>
      <c r="F44" s="143" t="s">
        <v>195</v>
      </c>
      <c r="G44" s="5" t="s">
        <v>27</v>
      </c>
      <c r="H44" s="16" t="s">
        <v>14</v>
      </c>
      <c r="I44" s="7" t="s">
        <v>4</v>
      </c>
      <c r="J44" s="8" t="s">
        <v>37</v>
      </c>
      <c r="K44" s="9">
        <v>5151914282603</v>
      </c>
      <c r="L44" s="30">
        <v>74300</v>
      </c>
      <c r="M44" s="5" t="s">
        <v>30</v>
      </c>
      <c r="N44" s="24" t="s">
        <v>30</v>
      </c>
      <c r="O44" s="24"/>
      <c r="P44" s="3"/>
      <c r="Q44" s="3"/>
      <c r="R44" s="3"/>
      <c r="S44" s="13"/>
      <c r="T44" s="13"/>
      <c r="U44" s="3"/>
      <c r="V44" s="3"/>
      <c r="W44" s="22"/>
      <c r="X44" s="21"/>
      <c r="Y44" s="13"/>
      <c r="Z44" s="13"/>
      <c r="AA44" s="3"/>
      <c r="AB44" s="39" t="s">
        <v>85</v>
      </c>
      <c r="AC44" s="4">
        <v>8042147704028</v>
      </c>
      <c r="AD44" s="30" t="s">
        <v>27</v>
      </c>
      <c r="AE44" s="13" t="s">
        <v>86</v>
      </c>
      <c r="AF44" s="4">
        <v>9668216110449</v>
      </c>
      <c r="AG44" s="30" t="s">
        <v>27</v>
      </c>
      <c r="AH44" s="13"/>
      <c r="AI44" s="13"/>
      <c r="AJ44" s="13"/>
    </row>
    <row r="45" spans="1:36" ht="14.5" x14ac:dyDescent="0.35">
      <c r="A45" s="13" t="s">
        <v>100</v>
      </c>
      <c r="B45" s="40" t="s">
        <v>15</v>
      </c>
      <c r="C45" s="4">
        <v>2649531979818</v>
      </c>
      <c r="D45" s="4" t="s">
        <v>158</v>
      </c>
      <c r="E45" s="4" t="s">
        <v>180</v>
      </c>
      <c r="F45" s="143" t="s">
        <v>192</v>
      </c>
      <c r="G45" s="5" t="s">
        <v>27</v>
      </c>
      <c r="H45" s="16" t="s">
        <v>14</v>
      </c>
      <c r="I45" s="7" t="s">
        <v>4</v>
      </c>
      <c r="J45" s="8" t="s">
        <v>37</v>
      </c>
      <c r="K45" s="9">
        <v>8894777015132</v>
      </c>
      <c r="L45" s="30">
        <v>105000</v>
      </c>
      <c r="M45" s="5" t="s">
        <v>30</v>
      </c>
      <c r="N45" s="24" t="s">
        <v>30</v>
      </c>
      <c r="O45" s="24"/>
      <c r="P45" s="3"/>
      <c r="Q45" s="3"/>
      <c r="R45" s="3"/>
      <c r="S45" s="13"/>
      <c r="T45" s="13"/>
      <c r="U45" s="3"/>
      <c r="V45" s="3"/>
      <c r="W45" s="22"/>
      <c r="X45" s="21"/>
      <c r="Y45" s="13"/>
      <c r="Z45" s="13"/>
      <c r="AA45" s="25"/>
      <c r="AB45" s="7" t="s">
        <v>50</v>
      </c>
      <c r="AC45" s="4">
        <v>8401173507189</v>
      </c>
      <c r="AD45" s="30" t="s">
        <v>27</v>
      </c>
      <c r="AE45" s="36" t="s">
        <v>88</v>
      </c>
      <c r="AF45" s="4">
        <v>6005194346089</v>
      </c>
      <c r="AG45" s="30" t="s">
        <v>27</v>
      </c>
      <c r="AH45" s="13"/>
      <c r="AI45" s="13"/>
      <c r="AJ45" s="13"/>
    </row>
    <row r="46" spans="1:36" ht="14.5" x14ac:dyDescent="0.35">
      <c r="A46" s="13" t="s">
        <v>98</v>
      </c>
      <c r="B46" s="3" t="s">
        <v>89</v>
      </c>
      <c r="C46" s="4">
        <v>4966398217310</v>
      </c>
      <c r="D46" s="4" t="s">
        <v>173</v>
      </c>
      <c r="E46" s="142" t="s">
        <v>174</v>
      </c>
      <c r="F46" s="143" t="s">
        <v>199</v>
      </c>
      <c r="G46" s="5" t="s">
        <v>27</v>
      </c>
      <c r="H46" s="6" t="s">
        <v>3</v>
      </c>
      <c r="I46" s="7" t="s">
        <v>4</v>
      </c>
      <c r="J46" s="8" t="s">
        <v>37</v>
      </c>
      <c r="K46" s="9">
        <v>5577098686169</v>
      </c>
      <c r="L46" s="30">
        <v>67342</v>
      </c>
      <c r="M46" s="5" t="s">
        <v>30</v>
      </c>
      <c r="N46" s="24" t="s">
        <v>30</v>
      </c>
      <c r="O46" s="24"/>
      <c r="P46" s="3"/>
      <c r="Q46" s="3"/>
      <c r="R46" s="3"/>
      <c r="S46" s="13"/>
      <c r="T46" s="13"/>
      <c r="U46" s="3"/>
      <c r="V46" s="3"/>
      <c r="W46" s="22"/>
      <c r="X46" s="21"/>
      <c r="Y46" s="13"/>
      <c r="Z46" s="13"/>
      <c r="AA46" s="25"/>
      <c r="AB46" s="7"/>
      <c r="AC46" s="4"/>
      <c r="AD46" s="30"/>
      <c r="AE46" s="36"/>
      <c r="AF46" s="4"/>
      <c r="AG46" s="30"/>
      <c r="AH46" s="13"/>
      <c r="AI46" s="13"/>
      <c r="AJ46" s="13"/>
    </row>
    <row r="47" spans="1:36" ht="14.5" x14ac:dyDescent="0.35">
      <c r="A47" s="13" t="s">
        <v>98</v>
      </c>
      <c r="B47" s="3" t="s">
        <v>42</v>
      </c>
      <c r="C47" s="4">
        <v>6110318338085</v>
      </c>
      <c r="D47" s="4" t="s">
        <v>152</v>
      </c>
      <c r="E47" s="4" t="s">
        <v>153</v>
      </c>
      <c r="F47" s="143" t="s">
        <v>185</v>
      </c>
      <c r="G47" s="5" t="s">
        <v>27</v>
      </c>
      <c r="H47" s="6" t="s">
        <v>28</v>
      </c>
      <c r="I47" s="7" t="s">
        <v>55</v>
      </c>
      <c r="J47" s="8" t="s">
        <v>37</v>
      </c>
      <c r="K47" s="9">
        <v>594920362724</v>
      </c>
      <c r="L47" s="10">
        <v>33000</v>
      </c>
      <c r="M47" s="15" t="s">
        <v>30</v>
      </c>
      <c r="N47" s="11" t="s">
        <v>30</v>
      </c>
      <c r="O47" s="11"/>
      <c r="P47" s="3"/>
      <c r="Q47" s="3"/>
      <c r="R47" s="3"/>
      <c r="S47" s="16"/>
      <c r="T47" s="13"/>
      <c r="U47" s="13"/>
      <c r="V47" s="13"/>
      <c r="W47" s="13"/>
      <c r="X47" s="13"/>
      <c r="Y47" s="13"/>
      <c r="Z47" s="13"/>
      <c r="AA47" s="3"/>
      <c r="AB47" s="22"/>
      <c r="AC47" s="21"/>
      <c r="AD47" s="13"/>
      <c r="AE47" s="26"/>
      <c r="AF47" s="27"/>
      <c r="AG47" s="13"/>
      <c r="AH47" s="13"/>
      <c r="AI47" s="13"/>
      <c r="AJ47" s="13"/>
    </row>
    <row r="48" spans="1:36" s="203" customFormat="1" ht="14.5" x14ac:dyDescent="0.35">
      <c r="A48" s="193" t="s">
        <v>98</v>
      </c>
      <c r="B48" s="194" t="s">
        <v>75</v>
      </c>
      <c r="C48" s="166">
        <v>8319054804707</v>
      </c>
      <c r="D48" s="166" t="s">
        <v>178</v>
      </c>
      <c r="E48" s="166" t="s">
        <v>132</v>
      </c>
      <c r="F48" s="195" t="s">
        <v>184</v>
      </c>
      <c r="G48" s="196" t="s">
        <v>27</v>
      </c>
      <c r="H48" s="197" t="s">
        <v>3</v>
      </c>
      <c r="I48" s="198" t="s">
        <v>55</v>
      </c>
      <c r="J48" s="198" t="s">
        <v>37</v>
      </c>
      <c r="K48" s="199">
        <v>5165484225626</v>
      </c>
      <c r="L48" s="200">
        <v>45000</v>
      </c>
      <c r="M48" s="201" t="s">
        <v>30</v>
      </c>
      <c r="N48" s="202" t="s">
        <v>30</v>
      </c>
      <c r="O48" s="202"/>
      <c r="P48" s="194"/>
      <c r="Q48" s="194"/>
      <c r="R48" s="194"/>
      <c r="S48" s="193"/>
      <c r="T48" s="193"/>
      <c r="U48" s="198"/>
      <c r="V48" s="198"/>
      <c r="W48" s="200"/>
      <c r="X48" s="200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</row>
    <row r="49" spans="1:36" ht="14.5" x14ac:dyDescent="0.35">
      <c r="A49" s="13" t="s">
        <v>99</v>
      </c>
      <c r="B49" s="3" t="s">
        <v>50</v>
      </c>
      <c r="C49" s="4">
        <v>8401173507189</v>
      </c>
      <c r="D49" s="4" t="s">
        <v>164</v>
      </c>
      <c r="E49" s="142" t="s">
        <v>165</v>
      </c>
      <c r="F49" s="143" t="s">
        <v>193</v>
      </c>
      <c r="G49" s="5" t="s">
        <v>27</v>
      </c>
      <c r="H49" s="6" t="s">
        <v>3</v>
      </c>
      <c r="I49" s="7" t="s">
        <v>56</v>
      </c>
      <c r="J49" s="8" t="s">
        <v>91</v>
      </c>
      <c r="K49" s="9">
        <v>279409388049</v>
      </c>
      <c r="L49" s="10">
        <v>32444</v>
      </c>
      <c r="M49" s="5" t="s">
        <v>30</v>
      </c>
      <c r="N49" s="11" t="s">
        <v>30</v>
      </c>
      <c r="O49" s="11"/>
      <c r="P49" s="3"/>
      <c r="Q49" s="3"/>
      <c r="R49" s="3"/>
      <c r="S49" s="16"/>
      <c r="T49" s="13"/>
      <c r="U49" s="17"/>
      <c r="V49" s="17"/>
      <c r="W49" s="168"/>
      <c r="X49" s="18"/>
      <c r="Y49" s="13"/>
      <c r="Z49" s="13"/>
      <c r="AA49" s="25"/>
      <c r="AB49" s="26"/>
      <c r="AC49" s="27"/>
      <c r="AD49" s="13"/>
      <c r="AE49" s="13"/>
      <c r="AF49" s="13"/>
      <c r="AG49" s="13"/>
      <c r="AH49" s="13"/>
      <c r="AI49" s="13"/>
      <c r="AJ49" s="13"/>
    </row>
    <row r="50" spans="1:36" ht="14.5" x14ac:dyDescent="0.35">
      <c r="A50" s="13" t="s">
        <v>101</v>
      </c>
      <c r="B50" s="40" t="s">
        <v>53</v>
      </c>
      <c r="C50" s="4">
        <v>4810258279080</v>
      </c>
      <c r="D50" s="4" t="s">
        <v>162</v>
      </c>
      <c r="E50" s="4" t="s">
        <v>145</v>
      </c>
      <c r="F50" s="143" t="s">
        <v>190</v>
      </c>
      <c r="G50" s="33" t="s">
        <v>27</v>
      </c>
      <c r="H50" s="37" t="s">
        <v>54</v>
      </c>
      <c r="I50" s="37" t="s">
        <v>17</v>
      </c>
      <c r="J50" s="8" t="s">
        <v>29</v>
      </c>
      <c r="K50" s="9">
        <v>310045182519</v>
      </c>
      <c r="L50" s="45">
        <v>130000</v>
      </c>
      <c r="M50" s="33" t="s">
        <v>30</v>
      </c>
      <c r="N50" s="11" t="s">
        <v>30</v>
      </c>
      <c r="O50" s="11"/>
      <c r="P50" s="219" t="s">
        <v>75</v>
      </c>
      <c r="Q50" s="221">
        <v>5762313710958</v>
      </c>
      <c r="R50" s="41" t="s">
        <v>27</v>
      </c>
      <c r="S50" s="13">
        <v>60000</v>
      </c>
      <c r="T50" s="13" t="s">
        <v>76</v>
      </c>
      <c r="U50" s="4">
        <v>8432698312031</v>
      </c>
      <c r="V50" s="9" t="s">
        <v>27</v>
      </c>
      <c r="W50" s="13">
        <v>70000</v>
      </c>
      <c r="X50" s="30" t="s">
        <v>79</v>
      </c>
      <c r="Y50" s="30" t="s">
        <v>79</v>
      </c>
      <c r="Z50" s="9" t="s">
        <v>79</v>
      </c>
      <c r="AA50" s="41" t="s">
        <v>79</v>
      </c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ht="14.5" x14ac:dyDescent="0.35">
      <c r="A51" s="13" t="s">
        <v>101</v>
      </c>
      <c r="B51" s="40" t="s">
        <v>52</v>
      </c>
      <c r="C51" s="4">
        <v>5806175536080</v>
      </c>
      <c r="D51" s="4" t="s">
        <v>161</v>
      </c>
      <c r="E51" s="4" t="s">
        <v>144</v>
      </c>
      <c r="F51" s="143" t="s">
        <v>202</v>
      </c>
      <c r="G51" s="33" t="s">
        <v>27</v>
      </c>
      <c r="H51" s="37" t="s">
        <v>28</v>
      </c>
      <c r="I51" s="37" t="s">
        <v>16</v>
      </c>
      <c r="J51" s="8" t="s">
        <v>29</v>
      </c>
      <c r="K51" s="9">
        <v>430311569609</v>
      </c>
      <c r="L51" s="45">
        <v>99100</v>
      </c>
      <c r="M51" s="44" t="s">
        <v>30</v>
      </c>
      <c r="N51" s="11" t="s">
        <v>30</v>
      </c>
      <c r="O51" s="11"/>
      <c r="P51" s="29" t="s">
        <v>71</v>
      </c>
      <c r="Q51" s="46">
        <v>7758238421533</v>
      </c>
      <c r="R51" s="41" t="s">
        <v>30</v>
      </c>
      <c r="S51" s="13">
        <v>33000</v>
      </c>
      <c r="T51" s="13" t="s">
        <v>53</v>
      </c>
      <c r="U51" s="4">
        <v>4810258279080</v>
      </c>
      <c r="V51" s="9" t="s">
        <v>27</v>
      </c>
      <c r="W51" s="13">
        <v>33000</v>
      </c>
      <c r="X51" s="13" t="s">
        <v>72</v>
      </c>
      <c r="Y51" s="46">
        <v>4810258279765</v>
      </c>
      <c r="Z51" s="9" t="s">
        <v>27</v>
      </c>
      <c r="AA51" s="30">
        <v>33100</v>
      </c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ht="14.5" x14ac:dyDescent="0.35">
      <c r="A52" s="13" t="s">
        <v>101</v>
      </c>
      <c r="B52" s="3" t="s">
        <v>9</v>
      </c>
      <c r="C52" s="4">
        <v>6091843304669</v>
      </c>
      <c r="D52" s="4" t="s">
        <v>152</v>
      </c>
      <c r="E52" s="142" t="s">
        <v>139</v>
      </c>
      <c r="F52" s="143" t="s">
        <v>154</v>
      </c>
      <c r="G52" s="5" t="s">
        <v>27</v>
      </c>
      <c r="H52" s="37" t="s">
        <v>28</v>
      </c>
      <c r="I52" s="37" t="s">
        <v>16</v>
      </c>
      <c r="J52" s="8" t="s">
        <v>29</v>
      </c>
      <c r="K52" s="9">
        <v>2156689657668</v>
      </c>
      <c r="L52" s="45">
        <v>23400</v>
      </c>
      <c r="M52" s="44" t="s">
        <v>30</v>
      </c>
      <c r="N52" s="15" t="s">
        <v>30</v>
      </c>
      <c r="O52" s="15"/>
      <c r="P52" s="30" t="s">
        <v>79</v>
      </c>
      <c r="Q52" s="30" t="s">
        <v>79</v>
      </c>
      <c r="R52" s="9" t="s">
        <v>79</v>
      </c>
      <c r="S52" s="41" t="s">
        <v>79</v>
      </c>
      <c r="T52" s="30" t="s">
        <v>79</v>
      </c>
      <c r="U52" s="30" t="s">
        <v>79</v>
      </c>
      <c r="V52" s="9" t="s">
        <v>79</v>
      </c>
      <c r="W52" s="41" t="s">
        <v>79</v>
      </c>
      <c r="X52" s="30" t="s">
        <v>79</v>
      </c>
      <c r="Y52" s="30" t="s">
        <v>79</v>
      </c>
      <c r="Z52" s="9" t="s">
        <v>79</v>
      </c>
      <c r="AA52" s="41" t="s">
        <v>79</v>
      </c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4.5" x14ac:dyDescent="0.35">
      <c r="A53" s="13" t="s">
        <v>101</v>
      </c>
      <c r="B53" s="3" t="s">
        <v>9</v>
      </c>
      <c r="C53" s="4">
        <v>6091843304669</v>
      </c>
      <c r="D53" s="4" t="s">
        <v>152</v>
      </c>
      <c r="E53" s="142" t="s">
        <v>139</v>
      </c>
      <c r="F53" s="143" t="s">
        <v>154</v>
      </c>
      <c r="G53" s="5" t="s">
        <v>27</v>
      </c>
      <c r="H53" s="37" t="s">
        <v>28</v>
      </c>
      <c r="I53" s="37" t="s">
        <v>16</v>
      </c>
      <c r="J53" s="8" t="s">
        <v>29</v>
      </c>
      <c r="K53" s="9">
        <v>6778102622180</v>
      </c>
      <c r="L53" s="35">
        <v>46789</v>
      </c>
      <c r="M53" s="44" t="s">
        <v>30</v>
      </c>
      <c r="N53" s="15" t="s">
        <v>30</v>
      </c>
      <c r="O53" s="15"/>
      <c r="P53" s="30" t="s">
        <v>79</v>
      </c>
      <c r="Q53" s="30" t="s">
        <v>79</v>
      </c>
      <c r="R53" s="9" t="s">
        <v>79</v>
      </c>
      <c r="S53" s="41" t="s">
        <v>79</v>
      </c>
      <c r="T53" s="30" t="s">
        <v>79</v>
      </c>
      <c r="U53" s="30" t="s">
        <v>79</v>
      </c>
      <c r="V53" s="9" t="s">
        <v>79</v>
      </c>
      <c r="W53" s="41" t="s">
        <v>79</v>
      </c>
      <c r="X53" s="30" t="s">
        <v>79</v>
      </c>
      <c r="Y53" s="30" t="s">
        <v>79</v>
      </c>
      <c r="Z53" s="9" t="s">
        <v>79</v>
      </c>
      <c r="AA53" s="46" t="s">
        <v>79</v>
      </c>
      <c r="AB53" s="20"/>
      <c r="AC53" s="21"/>
      <c r="AD53" s="13"/>
      <c r="AE53" s="13"/>
      <c r="AF53" s="13"/>
      <c r="AG53" s="13"/>
      <c r="AH53" s="13"/>
      <c r="AI53" s="13"/>
      <c r="AJ53" s="13"/>
    </row>
    <row r="54" spans="1:36" ht="14.5" x14ac:dyDescent="0.35">
      <c r="A54" s="13" t="s">
        <v>99</v>
      </c>
      <c r="B54" s="3" t="s">
        <v>75</v>
      </c>
      <c r="C54" s="4">
        <v>8319054804707</v>
      </c>
      <c r="D54" s="4" t="s">
        <v>178</v>
      </c>
      <c r="E54" s="4" t="s">
        <v>132</v>
      </c>
      <c r="F54" s="143" t="s">
        <v>184</v>
      </c>
      <c r="G54" s="5" t="s">
        <v>27</v>
      </c>
      <c r="H54" s="6" t="s">
        <v>3</v>
      </c>
      <c r="I54" s="13" t="s">
        <v>7</v>
      </c>
      <c r="J54" s="13" t="s">
        <v>90</v>
      </c>
      <c r="K54" s="9">
        <v>2803922965336</v>
      </c>
      <c r="L54" s="30">
        <v>45000</v>
      </c>
      <c r="M54" s="5" t="s">
        <v>30</v>
      </c>
      <c r="N54" s="24" t="s">
        <v>30</v>
      </c>
      <c r="O54" s="24"/>
      <c r="P54" s="3"/>
      <c r="Q54" s="3"/>
      <c r="R54" s="3"/>
      <c r="S54" s="13"/>
      <c r="T54" s="13"/>
      <c r="U54" s="17"/>
      <c r="V54" s="17"/>
      <c r="W54" s="18"/>
      <c r="X54" s="18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ht="14.5" x14ac:dyDescent="0.35">
      <c r="A55" s="13"/>
      <c r="B55" s="215" t="s">
        <v>206</v>
      </c>
      <c r="C55" s="59">
        <v>8496357854025</v>
      </c>
      <c r="D55" s="59" t="s">
        <v>208</v>
      </c>
      <c r="E55" s="59" t="s">
        <v>209</v>
      </c>
      <c r="F55" s="204" t="s">
        <v>210</v>
      </c>
      <c r="G55" s="58" t="s">
        <v>27</v>
      </c>
      <c r="H55" s="210" t="s">
        <v>3</v>
      </c>
      <c r="I55" s="219" t="s">
        <v>207</v>
      </c>
      <c r="J55" s="219" t="s">
        <v>5</v>
      </c>
      <c r="K55" s="217">
        <v>4003443841340</v>
      </c>
      <c r="L55" s="205">
        <v>900</v>
      </c>
      <c r="M55" s="58" t="s">
        <v>30</v>
      </c>
      <c r="N55" s="220" t="s">
        <v>30</v>
      </c>
      <c r="O55" s="24"/>
      <c r="P55" s="3"/>
      <c r="Q55" s="3"/>
      <c r="R55" s="3"/>
      <c r="S55" s="13"/>
      <c r="T55" s="13"/>
      <c r="U55" s="17"/>
      <c r="V55" s="17"/>
      <c r="W55" s="18"/>
      <c r="X55" s="18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ht="14.5" x14ac:dyDescent="0.35">
      <c r="A56" s="13" t="s">
        <v>101</v>
      </c>
      <c r="B56" s="3" t="s">
        <v>109</v>
      </c>
      <c r="C56" s="4">
        <v>7699937262245</v>
      </c>
      <c r="D56" s="4" t="s">
        <v>181</v>
      </c>
      <c r="E56" s="142" t="s">
        <v>182</v>
      </c>
      <c r="F56" s="143" t="s">
        <v>183</v>
      </c>
      <c r="G56" s="5" t="s">
        <v>27</v>
      </c>
      <c r="H56" s="37" t="s">
        <v>54</v>
      </c>
      <c r="I56" s="37" t="s">
        <v>16</v>
      </c>
      <c r="J56" s="8" t="s">
        <v>29</v>
      </c>
      <c r="K56" s="9">
        <v>9788600888019</v>
      </c>
      <c r="L56" s="35">
        <v>83564</v>
      </c>
      <c r="M56" s="44" t="s">
        <v>30</v>
      </c>
      <c r="N56" s="15" t="s">
        <v>30</v>
      </c>
      <c r="O56" s="15"/>
      <c r="P56" s="30" t="s">
        <v>110</v>
      </c>
      <c r="Q56" s="46">
        <v>9857984758979</v>
      </c>
      <c r="R56" s="9" t="s">
        <v>27</v>
      </c>
      <c r="S56" s="41">
        <v>42320</v>
      </c>
      <c r="T56" s="30" t="s">
        <v>79</v>
      </c>
      <c r="U56" s="30" t="s">
        <v>79</v>
      </c>
      <c r="V56" s="9" t="s">
        <v>79</v>
      </c>
      <c r="W56" s="41" t="s">
        <v>79</v>
      </c>
      <c r="X56" s="30" t="s">
        <v>79</v>
      </c>
      <c r="Y56" s="30" t="s">
        <v>79</v>
      </c>
      <c r="Z56" s="9" t="s">
        <v>79</v>
      </c>
      <c r="AA56" s="46" t="s">
        <v>79</v>
      </c>
      <c r="AB56" s="20"/>
      <c r="AC56" s="21"/>
      <c r="AD56" s="13"/>
      <c r="AE56" s="13"/>
      <c r="AF56" s="13"/>
      <c r="AG56" s="13"/>
      <c r="AH56" s="13"/>
      <c r="AI56" s="13"/>
      <c r="AJ56" s="13"/>
    </row>
    <row r="57" spans="1:36" ht="14.5" x14ac:dyDescent="0.35">
      <c r="B57" s="215" t="s">
        <v>222</v>
      </c>
      <c r="C57" s="59">
        <v>8412269622085</v>
      </c>
      <c r="D57" s="59" t="s">
        <v>223</v>
      </c>
      <c r="E57" s="216" t="s">
        <v>231</v>
      </c>
      <c r="F57" s="204" t="s">
        <v>224</v>
      </c>
      <c r="G57" s="58" t="s">
        <v>27</v>
      </c>
      <c r="H57" s="210" t="s">
        <v>3</v>
      </c>
      <c r="I57" s="74" t="s">
        <v>8</v>
      </c>
      <c r="J57" s="66" t="s">
        <v>29</v>
      </c>
      <c r="K57" s="217">
        <v>446362877690</v>
      </c>
      <c r="L57" s="69">
        <v>150000</v>
      </c>
      <c r="M57" s="58" t="s">
        <v>27</v>
      </c>
      <c r="N57" s="218" t="s">
        <v>30</v>
      </c>
      <c r="O57" s="11"/>
      <c r="P57" s="12"/>
      <c r="Q57" s="12"/>
      <c r="R57" s="12"/>
      <c r="S57" s="12"/>
      <c r="T57" s="13"/>
      <c r="U57" s="14"/>
      <c r="V57" s="14"/>
      <c r="W57" s="14"/>
      <c r="X57" s="14"/>
      <c r="Y57" s="13"/>
      <c r="Z57" s="13"/>
      <c r="AA57" s="14"/>
      <c r="AB57" s="14"/>
      <c r="AC57" s="14"/>
      <c r="AD57" s="13"/>
      <c r="AE57" s="14"/>
      <c r="AF57" s="14"/>
      <c r="AG57" s="13"/>
      <c r="AH57" s="13"/>
      <c r="AI57" s="13"/>
      <c r="AJ57" s="13"/>
    </row>
    <row r="58" spans="1:36" ht="14.5" x14ac:dyDescent="0.35">
      <c r="B58" s="215" t="s">
        <v>225</v>
      </c>
      <c r="C58" s="59">
        <v>7410059890086</v>
      </c>
      <c r="D58" s="59" t="s">
        <v>223</v>
      </c>
      <c r="E58" s="59" t="s">
        <v>226</v>
      </c>
      <c r="F58" s="204" t="s">
        <v>227</v>
      </c>
      <c r="G58" s="58" t="s">
        <v>27</v>
      </c>
      <c r="H58" s="210" t="s">
        <v>3</v>
      </c>
      <c r="I58" s="74" t="s">
        <v>8</v>
      </c>
      <c r="J58" s="66" t="s">
        <v>29</v>
      </c>
      <c r="K58" s="217">
        <v>446362877690</v>
      </c>
      <c r="L58" s="69">
        <v>150000</v>
      </c>
      <c r="M58" s="62" t="s">
        <v>27</v>
      </c>
      <c r="N58" s="218" t="s">
        <v>27</v>
      </c>
      <c r="O58" s="218">
        <v>20000</v>
      </c>
      <c r="P58" s="3"/>
      <c r="Q58" s="3"/>
      <c r="R58" s="3"/>
      <c r="S58" s="16"/>
      <c r="T58" s="13"/>
      <c r="U58" s="17"/>
      <c r="V58" s="17"/>
      <c r="W58" s="18"/>
      <c r="X58" s="18"/>
      <c r="Y58" s="13"/>
      <c r="Z58" s="13"/>
      <c r="AA58" s="17"/>
      <c r="AB58" s="18"/>
      <c r="AC58" s="18"/>
      <c r="AD58" s="13"/>
      <c r="AE58" s="18"/>
      <c r="AF58" s="18"/>
      <c r="AG58" s="13"/>
      <c r="AH58" s="13"/>
      <c r="AI58" s="13"/>
      <c r="AJ58" s="13"/>
    </row>
    <row r="59" spans="1:36" ht="13" x14ac:dyDescent="0.3">
      <c r="B59" s="47"/>
      <c r="C59" s="47"/>
      <c r="D59" s="144"/>
      <c r="E59" s="47"/>
      <c r="F59" s="47"/>
      <c r="G59" s="47"/>
      <c r="M59" s="48"/>
      <c r="N59" s="48"/>
      <c r="O59" s="48"/>
      <c r="P59" s="48"/>
      <c r="Q59" s="48"/>
      <c r="R59" s="48"/>
      <c r="U59" s="48"/>
      <c r="V59" s="48"/>
      <c r="W59" s="49"/>
      <c r="X59" s="50"/>
    </row>
    <row r="60" spans="1:36" ht="13" x14ac:dyDescent="0.3">
      <c r="B60" s="47" t="s">
        <v>92</v>
      </c>
      <c r="C60" s="130" t="s">
        <v>204</v>
      </c>
      <c r="D60" s="144"/>
      <c r="E60" s="130"/>
      <c r="F60" s="130"/>
      <c r="G60" s="47"/>
      <c r="M60" s="48"/>
      <c r="N60" s="48"/>
      <c r="O60" s="48"/>
      <c r="P60" s="48"/>
      <c r="Q60" s="48"/>
      <c r="R60" s="48"/>
      <c r="U60" s="51"/>
      <c r="V60" s="51"/>
      <c r="W60" s="52"/>
      <c r="X60" s="53"/>
    </row>
    <row r="61" spans="1:36" ht="13" x14ac:dyDescent="0.3">
      <c r="B61" s="48" t="s">
        <v>93</v>
      </c>
      <c r="C61" s="131" t="s">
        <v>95</v>
      </c>
      <c r="D61" s="131"/>
      <c r="E61" s="131"/>
      <c r="F61" s="131"/>
      <c r="G61" s="47"/>
      <c r="M61" s="48"/>
      <c r="N61" s="48"/>
      <c r="O61" s="48"/>
      <c r="P61" s="48"/>
      <c r="Q61" s="48"/>
      <c r="R61" s="48"/>
    </row>
    <row r="62" spans="1:36" ht="13" x14ac:dyDescent="0.3">
      <c r="B62" s="48" t="s">
        <v>94</v>
      </c>
      <c r="C62" s="131" t="s">
        <v>96</v>
      </c>
      <c r="D62" s="131"/>
      <c r="E62" s="131"/>
      <c r="F62" s="131"/>
      <c r="G62" s="47"/>
      <c r="M62" s="48"/>
      <c r="N62" s="48"/>
      <c r="O62" s="48"/>
      <c r="P62" s="48"/>
      <c r="Q62" s="48"/>
      <c r="R62" s="48"/>
      <c r="U62" s="47"/>
      <c r="V62" s="47"/>
      <c r="W62" s="54"/>
      <c r="X62" s="54"/>
    </row>
    <row r="63" spans="1:36" x14ac:dyDescent="0.25">
      <c r="U63" s="48"/>
      <c r="V63" s="48"/>
      <c r="W63" s="49"/>
      <c r="X63" s="50"/>
    </row>
    <row r="64" spans="1:36" x14ac:dyDescent="0.25">
      <c r="U64" s="48"/>
      <c r="V64" s="48"/>
      <c r="W64" s="49"/>
      <c r="X64" s="50"/>
    </row>
    <row r="65" spans="21:24" ht="13" x14ac:dyDescent="0.3">
      <c r="U65" s="51"/>
      <c r="V65" s="51"/>
      <c r="W65" s="52"/>
      <c r="X65" s="53"/>
    </row>
    <row r="67" spans="21:24" ht="13" x14ac:dyDescent="0.3">
      <c r="U67" s="47"/>
      <c r="V67" s="47"/>
      <c r="W67" s="54"/>
      <c r="X67" s="54"/>
    </row>
    <row r="68" spans="21:24" x14ac:dyDescent="0.25">
      <c r="U68" s="48"/>
      <c r="V68" s="48"/>
      <c r="W68" s="49"/>
      <c r="X68" s="50"/>
    </row>
    <row r="69" spans="21:24" x14ac:dyDescent="0.25">
      <c r="U69" s="48"/>
      <c r="V69" s="48"/>
      <c r="W69" s="49"/>
      <c r="X69" s="50"/>
    </row>
    <row r="70" spans="21:24" x14ac:dyDescent="0.25">
      <c r="U70" s="48"/>
      <c r="V70" s="48"/>
      <c r="W70" s="49"/>
      <c r="X70" s="50"/>
    </row>
    <row r="71" spans="21:24" ht="13" x14ac:dyDescent="0.3">
      <c r="U71" s="51"/>
      <c r="V71" s="51"/>
      <c r="W71" s="52"/>
      <c r="X71" s="53"/>
    </row>
    <row r="73" spans="21:24" ht="13" x14ac:dyDescent="0.3">
      <c r="U73" s="47"/>
      <c r="V73" s="47"/>
      <c r="W73" s="54"/>
      <c r="X73" s="54"/>
    </row>
    <row r="74" spans="21:24" x14ac:dyDescent="0.25">
      <c r="U74" s="48"/>
      <c r="V74" s="48"/>
      <c r="W74" s="49"/>
      <c r="X74" s="50"/>
    </row>
    <row r="75" spans="21:24" x14ac:dyDescent="0.25">
      <c r="U75" s="48"/>
      <c r="V75" s="48"/>
      <c r="W75" s="49"/>
      <c r="X75" s="50"/>
    </row>
    <row r="76" spans="21:24" x14ac:dyDescent="0.25">
      <c r="U76" s="48"/>
      <c r="V76" s="48"/>
      <c r="W76" s="49"/>
      <c r="X76" s="50"/>
    </row>
    <row r="77" spans="21:24" ht="13" x14ac:dyDescent="0.3">
      <c r="U77" s="51"/>
      <c r="V77" s="51"/>
      <c r="W77" s="52"/>
      <c r="X77" s="53"/>
    </row>
    <row r="79" spans="21:24" ht="13" x14ac:dyDescent="0.3">
      <c r="U79" s="47"/>
      <c r="V79" s="47"/>
      <c r="W79" s="54"/>
      <c r="X79" s="54"/>
    </row>
    <row r="80" spans="21:24" x14ac:dyDescent="0.25">
      <c r="U80" s="48"/>
      <c r="V80" s="48"/>
      <c r="W80" s="49"/>
      <c r="X80" s="50"/>
    </row>
    <row r="81" spans="21:24" x14ac:dyDescent="0.25">
      <c r="U81" s="48"/>
      <c r="V81" s="48"/>
      <c r="W81" s="49"/>
      <c r="X81" s="50"/>
    </row>
    <row r="82" spans="21:24" x14ac:dyDescent="0.25">
      <c r="U82" s="48"/>
      <c r="V82" s="48"/>
      <c r="W82" s="49"/>
      <c r="X82" s="50"/>
    </row>
    <row r="83" spans="21:24" ht="13" x14ac:dyDescent="0.3">
      <c r="U83" s="51"/>
      <c r="V83" s="51"/>
      <c r="W83" s="52"/>
      <c r="X83" s="53"/>
    </row>
    <row r="85" spans="21:24" ht="13" x14ac:dyDescent="0.3">
      <c r="U85" s="47"/>
      <c r="V85" s="47"/>
      <c r="W85" s="54"/>
      <c r="X85" s="54"/>
    </row>
    <row r="86" spans="21:24" x14ac:dyDescent="0.25">
      <c r="U86" s="48"/>
      <c r="V86" s="48"/>
      <c r="W86" s="49"/>
      <c r="X86" s="50"/>
    </row>
    <row r="87" spans="21:24" x14ac:dyDescent="0.25">
      <c r="U87" s="48"/>
      <c r="V87" s="48"/>
      <c r="W87" s="49"/>
      <c r="X87" s="50"/>
    </row>
    <row r="88" spans="21:24" x14ac:dyDescent="0.25">
      <c r="U88" s="48"/>
      <c r="V88" s="48"/>
      <c r="W88" s="49"/>
      <c r="X88" s="50"/>
    </row>
    <row r="89" spans="21:24" ht="13" x14ac:dyDescent="0.3">
      <c r="U89" s="51"/>
      <c r="V89" s="51"/>
      <c r="W89" s="52"/>
      <c r="X89" s="53"/>
    </row>
    <row r="91" spans="21:24" ht="13" x14ac:dyDescent="0.3">
      <c r="U91" s="47"/>
      <c r="V91" s="47"/>
      <c r="W91" s="54"/>
      <c r="X91" s="54"/>
    </row>
    <row r="92" spans="21:24" x14ac:dyDescent="0.25">
      <c r="U92" s="48"/>
      <c r="V92" s="48"/>
      <c r="W92" s="49"/>
      <c r="X92" s="50"/>
    </row>
    <row r="93" spans="21:24" x14ac:dyDescent="0.25">
      <c r="U93" s="48"/>
      <c r="V93" s="48"/>
      <c r="W93" s="49"/>
      <c r="X93" s="50"/>
    </row>
    <row r="94" spans="21:24" x14ac:dyDescent="0.25">
      <c r="U94" s="48"/>
      <c r="V94" s="48"/>
      <c r="W94" s="49"/>
      <c r="X94" s="50"/>
    </row>
    <row r="95" spans="21:24" x14ac:dyDescent="0.25">
      <c r="U95" s="48"/>
      <c r="V95" s="48"/>
      <c r="W95" s="49"/>
      <c r="X95" s="50"/>
    </row>
    <row r="96" spans="21:24" x14ac:dyDescent="0.25">
      <c r="U96" s="48"/>
      <c r="V96" s="48"/>
      <c r="W96" s="49"/>
      <c r="X96" s="50"/>
    </row>
    <row r="97" spans="21:24" ht="13" x14ac:dyDescent="0.3">
      <c r="U97" s="51"/>
      <c r="V97" s="51"/>
      <c r="W97" s="52"/>
      <c r="X97" s="53"/>
    </row>
    <row r="99" spans="21:24" ht="13" x14ac:dyDescent="0.3">
      <c r="U99" s="47"/>
      <c r="V99" s="47"/>
      <c r="W99" s="54"/>
      <c r="X99" s="54"/>
    </row>
    <row r="100" spans="21:24" x14ac:dyDescent="0.25">
      <c r="U100" s="48"/>
      <c r="V100" s="48"/>
      <c r="W100" s="55"/>
      <c r="X100" s="50"/>
    </row>
    <row r="101" spans="21:24" x14ac:dyDescent="0.25">
      <c r="U101" s="48"/>
      <c r="V101" s="48"/>
      <c r="W101" s="55"/>
      <c r="X101" s="50"/>
    </row>
    <row r="102" spans="21:24" x14ac:dyDescent="0.25">
      <c r="U102" s="48"/>
      <c r="V102" s="48"/>
      <c r="W102" s="49"/>
      <c r="X102" s="50"/>
    </row>
    <row r="103" spans="21:24" ht="13" x14ac:dyDescent="0.3">
      <c r="U103" s="51"/>
      <c r="V103" s="51"/>
      <c r="W103" s="52"/>
      <c r="X103" s="53"/>
    </row>
  </sheetData>
  <sortState xmlns:xlrd2="http://schemas.microsoft.com/office/spreadsheetml/2017/richdata2" ref="B2:AJ54">
    <sortCondition ref="I2:I54"/>
  </sortState>
  <phoneticPr fontId="10" type="noConversion"/>
  <hyperlinks>
    <hyperlink ref="F11" r:id="rId1" xr:uid="{35486307-0CFF-4F1A-91A5-3E9D0F00BCC4}"/>
    <hyperlink ref="F3" r:id="rId2" xr:uid="{13A2B0EE-440E-49EB-B1CB-5E9E8AC04A33}"/>
    <hyperlink ref="F4" r:id="rId3" xr:uid="{7F0B900E-07FE-43C8-9D29-6F3BCC413538}"/>
    <hyperlink ref="F5" r:id="rId4" xr:uid="{C577F437-A109-4A21-BD18-4B352F30381B}"/>
    <hyperlink ref="F6" r:id="rId5" xr:uid="{26FC1558-8EBF-4797-A90A-BBF8480B9F59}"/>
    <hyperlink ref="F7" r:id="rId6" xr:uid="{358E0A55-FC00-4372-B88D-2CF67ACD93C1}"/>
    <hyperlink ref="F8" r:id="rId7" xr:uid="{E07C2438-26C7-4CC7-9B8A-93CD0E1E3CF9}"/>
    <hyperlink ref="F12" r:id="rId8" xr:uid="{32BB2814-B961-4C0A-A6B5-7690A3DC3E1F}"/>
    <hyperlink ref="F13" r:id="rId9" xr:uid="{46BCCD81-B5B8-4D68-BFB0-B681921EFE1F}"/>
    <hyperlink ref="F14" r:id="rId10" xr:uid="{6FE9D789-564E-46A7-9FD6-24427D35FA37}"/>
    <hyperlink ref="F15" r:id="rId11" xr:uid="{09A144D2-CC62-4A2E-96AE-7F85E1677559}"/>
    <hyperlink ref="F16" r:id="rId12" xr:uid="{D18D2A25-032F-44EF-8F40-611760C547EB}"/>
    <hyperlink ref="F17" r:id="rId13" xr:uid="{B978475D-D3F6-49AE-91E8-61E00F8A6278}"/>
    <hyperlink ref="F18" r:id="rId14" xr:uid="{6DDD61E5-B80E-4B4C-B1E8-FA6398337A22}"/>
    <hyperlink ref="F19" r:id="rId15" xr:uid="{62D7BB51-3752-41D7-99F4-1E0729256B00}"/>
    <hyperlink ref="F21" r:id="rId16" xr:uid="{494A2D5F-CCE6-404B-917F-7035B0789998}"/>
    <hyperlink ref="F26" r:id="rId17" xr:uid="{1E925217-B10A-4727-8441-6B307CA0525A}"/>
    <hyperlink ref="F27" r:id="rId18" xr:uid="{BBFF0EB4-3A2B-4D37-8D07-AC9BD0E96CBB}"/>
    <hyperlink ref="F28" r:id="rId19" xr:uid="{C4AD658D-DF80-4B36-A8D0-4C07977F3F2E}"/>
    <hyperlink ref="F29" r:id="rId20" xr:uid="{EF2AA3E0-235D-45E1-9EE7-385F0FA82638}"/>
    <hyperlink ref="F31" r:id="rId21" xr:uid="{FD6AA006-4235-4603-BDCE-101F1BD14B31}"/>
    <hyperlink ref="F33" r:id="rId22" xr:uid="{410D9682-E60C-41B3-A926-6D418F9EE42B}"/>
    <hyperlink ref="F35" r:id="rId23" xr:uid="{857A1864-019D-4D15-8ECA-92F3110486CE}"/>
    <hyperlink ref="F36" r:id="rId24" xr:uid="{785687EA-EE99-4B68-8FFD-A0F97F16FEBB}"/>
    <hyperlink ref="F37" r:id="rId25" xr:uid="{43B71551-06F2-4C58-968B-59159D9603BE}"/>
    <hyperlink ref="F39" r:id="rId26" xr:uid="{29415D8F-A441-4CF0-A955-65FAD5441DA7}"/>
    <hyperlink ref="F43" r:id="rId27" xr:uid="{A444587F-4C1F-4043-AD4D-A59C1DB66FC0}"/>
    <hyperlink ref="F45" r:id="rId28" xr:uid="{F13CA23C-1809-4140-A5BB-FDEA4BB99296}"/>
    <hyperlink ref="F48" r:id="rId29" xr:uid="{49139EFF-5A72-4424-A64B-B9EE7F347ABC}"/>
    <hyperlink ref="F51" r:id="rId30" xr:uid="{4F3575D3-F7C8-4823-888D-7048258BD96E}"/>
    <hyperlink ref="F52" r:id="rId31" display="properties.abc@gabil.com" xr:uid="{590411BA-198C-45A1-9360-99EC44A26A3E}"/>
    <hyperlink ref="F53" r:id="rId32" display="properties.abc@gabil.com" xr:uid="{D1898731-B24E-47B1-A01A-3E415A888E1C}"/>
    <hyperlink ref="F54" r:id="rId33" xr:uid="{E9C0C3FD-005E-4A3E-8F61-EAC68B3C1337}"/>
    <hyperlink ref="F56" r:id="rId34" xr:uid="{60383C3A-DE26-4705-90BE-6838B9EC57B7}"/>
    <hyperlink ref="F2" r:id="rId35" xr:uid="{63084579-518B-4A9D-B0BD-865B3EB6B99D}"/>
    <hyperlink ref="F20" r:id="rId36" xr:uid="{D57AACA3-A700-44BE-B3E4-804D0651694D}"/>
    <hyperlink ref="F22" r:id="rId37" xr:uid="{B33C681B-01D6-43A8-AFBD-1BE630D33AAD}"/>
    <hyperlink ref="F40" r:id="rId38" xr:uid="{80A07C41-E41B-4B61-8A57-27ACAD678E2D}"/>
    <hyperlink ref="F47" r:id="rId39" xr:uid="{A679867E-8CA9-4CB1-9A31-0C4FFF058265}"/>
    <hyperlink ref="F24" r:id="rId40" xr:uid="{B7F58E22-5ADE-43B8-8743-3E638793BDFA}"/>
    <hyperlink ref="F25" r:id="rId41" xr:uid="{683AF6C1-1478-4347-A0D8-5257C43FE9A7}"/>
    <hyperlink ref="F41" r:id="rId42" xr:uid="{22856803-ABDD-4783-9244-3C485B17891F}"/>
    <hyperlink ref="F34" r:id="rId43" xr:uid="{6D682E4F-89CA-487F-B01C-433C4835E8BF}"/>
    <hyperlink ref="F50" r:id="rId44" xr:uid="{C697F51D-123D-4E15-AF78-F64C42F7069C}"/>
    <hyperlink ref="F49" r:id="rId45" xr:uid="{FDED096F-7C51-41D7-A953-FC8AC9E675E4}"/>
    <hyperlink ref="F32" r:id="rId46" xr:uid="{A20C5CBF-A387-4F51-9CBC-991E776468A8}"/>
    <hyperlink ref="F38" r:id="rId47" xr:uid="{7F96CF7A-9829-48EF-B30F-C8BEAAA734A2}"/>
    <hyperlink ref="F23" r:id="rId48" xr:uid="{3EBDB321-23AF-4D7D-B8B0-E58886BC2A35}"/>
    <hyperlink ref="F44" r:id="rId49" xr:uid="{7746E52C-652D-41A5-91E0-CB449FEF9EDD}"/>
    <hyperlink ref="F30" r:id="rId50" xr:uid="{0AD9D625-471E-4C03-893A-FC04D04F27A9}"/>
    <hyperlink ref="F46" r:id="rId51" xr:uid="{5DEF81E5-5BF9-4C6D-9A23-513164043F0E}"/>
    <hyperlink ref="F55" r:id="rId52" xr:uid="{945429EE-D267-428A-88C5-97BDA3A0862B}"/>
    <hyperlink ref="F9" r:id="rId53" xr:uid="{ECD6C2D1-B809-4F2F-A0B6-539BAF310B09}"/>
    <hyperlink ref="F58" r:id="rId54" xr:uid="{C925AF1E-0082-4FBD-9451-FE11BAF402CE}"/>
    <hyperlink ref="F57" r:id="rId55" xr:uid="{9C54ECB3-B78B-46AD-8B3E-AB1E93DC5523}"/>
  </hyperlinks>
  <pageMargins left="0.7" right="0.7" top="0.75" bottom="0.75" header="0.3" footer="0.3"/>
  <pageSetup paperSize="9" orientation="portrait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5888B-4D22-4D98-83E5-B1401F58D7B6}">
  <dimension ref="A1:AKB257"/>
  <sheetViews>
    <sheetView tabSelected="1" topLeftCell="B219" zoomScale="80" zoomScaleNormal="80" workbookViewId="0">
      <selection activeCell="E256" sqref="E256"/>
    </sheetView>
  </sheetViews>
  <sheetFormatPr defaultRowHeight="12.5" x14ac:dyDescent="0.25"/>
  <cols>
    <col min="1" max="1" width="8.26953125" style="70" hidden="1" customWidth="1"/>
    <col min="2" max="2" width="29.81640625" style="70" customWidth="1"/>
    <col min="3" max="3" width="20.1796875" style="70" customWidth="1"/>
    <col min="4" max="4" width="16.453125" style="70" bestFit="1" customWidth="1"/>
    <col min="5" max="5" width="20.453125" style="70" bestFit="1" customWidth="1"/>
    <col min="6" max="6" width="16.453125" style="70" bestFit="1" customWidth="1"/>
    <col min="7" max="7" width="12.453125" style="70" bestFit="1" customWidth="1"/>
    <col min="8" max="8" width="15.08984375" style="70" bestFit="1" customWidth="1"/>
    <col min="9" max="9" width="14.453125" style="70" bestFit="1" customWidth="1"/>
    <col min="10" max="10" width="14.7265625" style="70" customWidth="1"/>
    <col min="11" max="14" width="12.26953125" style="70" customWidth="1"/>
    <col min="15" max="15" width="13.54296875" style="70" customWidth="1"/>
    <col min="16" max="16" width="20.08984375" style="70" customWidth="1"/>
    <col min="17" max="17" width="16.81640625" style="70" customWidth="1"/>
    <col min="18" max="18" width="24.453125" style="70" customWidth="1"/>
    <col min="19" max="19" width="19.90625" style="70" customWidth="1"/>
    <col min="20" max="20" width="20.81640625" style="70" customWidth="1"/>
    <col min="21" max="21" width="16.08984375" style="70" customWidth="1"/>
    <col min="22" max="22" width="20.90625" style="70" customWidth="1"/>
    <col min="23" max="23" width="21.08984375" style="70" customWidth="1"/>
    <col min="24" max="24" width="26.08984375" style="70" customWidth="1"/>
    <col min="25" max="25" width="19.453125" style="70" customWidth="1"/>
    <col min="26" max="26" width="21.36328125" style="70" customWidth="1"/>
    <col min="27" max="27" width="17.26953125" style="70" customWidth="1"/>
    <col min="28" max="28" width="26.81640625" style="70" customWidth="1"/>
    <col min="29" max="29" width="18.08984375" style="70" customWidth="1"/>
    <col min="30" max="30" width="19.453125" style="70" customWidth="1"/>
    <col min="31" max="31" width="21.6328125" style="70" customWidth="1"/>
    <col min="32" max="32" width="16.36328125" style="70" customWidth="1"/>
    <col min="33" max="33" width="15.7265625" style="70" customWidth="1"/>
    <col min="34" max="34" width="25.453125" style="70" customWidth="1"/>
    <col min="35" max="35" width="16.54296875" style="70" customWidth="1"/>
    <col min="36" max="16384" width="8.7265625" style="70"/>
  </cols>
  <sheetData>
    <row r="1" spans="1:35" s="60" customFormat="1" ht="26" hidden="1" x14ac:dyDescent="0.3">
      <c r="A1" s="61" t="s">
        <v>97</v>
      </c>
      <c r="B1" s="1" t="s">
        <v>0</v>
      </c>
      <c r="C1" s="1" t="s">
        <v>34</v>
      </c>
      <c r="D1" s="1" t="s">
        <v>78</v>
      </c>
      <c r="E1" s="1" t="s">
        <v>1</v>
      </c>
      <c r="F1" s="1" t="s">
        <v>22</v>
      </c>
      <c r="G1" s="1" t="s">
        <v>23</v>
      </c>
      <c r="H1" s="1" t="s">
        <v>24</v>
      </c>
      <c r="I1" s="1" t="s">
        <v>2</v>
      </c>
      <c r="J1" s="1" t="s">
        <v>25</v>
      </c>
      <c r="K1" s="1" t="s">
        <v>26</v>
      </c>
      <c r="L1" s="1"/>
      <c r="M1" s="1" t="s">
        <v>118</v>
      </c>
      <c r="N1" s="1" t="s">
        <v>119</v>
      </c>
      <c r="O1" s="1" t="s">
        <v>62</v>
      </c>
      <c r="P1" s="1" t="s">
        <v>63</v>
      </c>
      <c r="Q1" s="1" t="s">
        <v>78</v>
      </c>
      <c r="R1" s="1" t="s">
        <v>64</v>
      </c>
      <c r="S1" s="1" t="s">
        <v>65</v>
      </c>
      <c r="T1" s="1" t="s">
        <v>66</v>
      </c>
      <c r="U1" s="1" t="s">
        <v>78</v>
      </c>
      <c r="V1" s="1" t="s">
        <v>67</v>
      </c>
      <c r="W1" s="1" t="s">
        <v>68</v>
      </c>
      <c r="X1" s="1" t="s">
        <v>69</v>
      </c>
      <c r="Y1" s="1" t="s">
        <v>78</v>
      </c>
      <c r="Z1" s="1" t="s">
        <v>70</v>
      </c>
      <c r="AA1" s="1" t="s">
        <v>18</v>
      </c>
      <c r="AB1" s="1" t="s">
        <v>19</v>
      </c>
      <c r="AC1" s="1" t="s">
        <v>78</v>
      </c>
      <c r="AD1" s="1" t="s">
        <v>21</v>
      </c>
      <c r="AE1" s="1" t="s">
        <v>20</v>
      </c>
      <c r="AF1" s="1" t="s">
        <v>78</v>
      </c>
      <c r="AG1" s="1" t="s">
        <v>80</v>
      </c>
      <c r="AH1" s="1" t="s">
        <v>81</v>
      </c>
      <c r="AI1" s="1" t="s">
        <v>78</v>
      </c>
    </row>
    <row r="2" spans="1:35" s="13" customFormat="1" ht="13" hidden="1" x14ac:dyDescent="0.3">
      <c r="A2" s="13" t="s">
        <v>98</v>
      </c>
      <c r="B2" s="3" t="s">
        <v>35</v>
      </c>
      <c r="C2" s="4">
        <v>4310059890086</v>
      </c>
      <c r="D2" s="5" t="s">
        <v>27</v>
      </c>
      <c r="E2" s="6" t="s">
        <v>28</v>
      </c>
      <c r="F2" s="7" t="s">
        <v>8</v>
      </c>
      <c r="G2" s="8" t="s">
        <v>29</v>
      </c>
      <c r="H2" s="9">
        <v>78988223806</v>
      </c>
      <c r="I2" s="10">
        <v>51430</v>
      </c>
      <c r="J2" s="15" t="s">
        <v>30</v>
      </c>
      <c r="K2" s="15" t="s">
        <v>30</v>
      </c>
      <c r="L2" s="15"/>
      <c r="M2" s="15" t="s">
        <v>120</v>
      </c>
      <c r="N2" s="15" t="s">
        <v>120</v>
      </c>
      <c r="O2" s="3"/>
      <c r="P2" s="3"/>
      <c r="Q2" s="3"/>
      <c r="R2" s="16"/>
      <c r="T2" s="17"/>
      <c r="U2" s="17"/>
      <c r="V2" s="18"/>
      <c r="W2" s="18"/>
      <c r="Z2" s="17"/>
      <c r="AA2" s="18"/>
      <c r="AB2" s="18"/>
      <c r="AD2" s="18"/>
      <c r="AE2" s="18"/>
    </row>
    <row r="3" spans="1:35" s="13" customFormat="1" ht="13" hidden="1" x14ac:dyDescent="0.3">
      <c r="A3" s="13" t="s">
        <v>98</v>
      </c>
      <c r="B3" s="3" t="s">
        <v>35</v>
      </c>
      <c r="C3" s="4">
        <v>4310059890086</v>
      </c>
      <c r="D3" s="5" t="s">
        <v>27</v>
      </c>
      <c r="E3" s="6" t="s">
        <v>28</v>
      </c>
      <c r="F3" s="7" t="s">
        <v>10</v>
      </c>
      <c r="G3" s="8" t="s">
        <v>36</v>
      </c>
      <c r="H3" s="9">
        <v>883544293369</v>
      </c>
      <c r="I3" s="10">
        <v>34800</v>
      </c>
      <c r="J3" s="5" t="s">
        <v>30</v>
      </c>
      <c r="K3" s="15" t="s">
        <v>30</v>
      </c>
      <c r="L3" s="15"/>
      <c r="M3" s="15" t="s">
        <v>120</v>
      </c>
      <c r="N3" s="15" t="s">
        <v>120</v>
      </c>
      <c r="O3" s="3"/>
      <c r="P3" s="3"/>
      <c r="Q3" s="3"/>
      <c r="R3" s="16"/>
      <c r="T3" s="17"/>
      <c r="U3" s="17"/>
      <c r="V3" s="18"/>
      <c r="W3" s="18"/>
      <c r="Z3" s="3"/>
      <c r="AA3" s="22"/>
      <c r="AB3" s="21"/>
      <c r="AD3" s="22"/>
      <c r="AE3" s="21"/>
    </row>
    <row r="4" spans="1:35" s="13" customFormat="1" hidden="1" x14ac:dyDescent="0.25">
      <c r="A4" s="13" t="s">
        <v>98</v>
      </c>
      <c r="B4" s="3" t="s">
        <v>11</v>
      </c>
      <c r="C4" s="4">
        <v>8801534431568</v>
      </c>
      <c r="D4" s="33" t="s">
        <v>27</v>
      </c>
      <c r="E4" s="37" t="s">
        <v>28</v>
      </c>
      <c r="F4" s="7" t="s">
        <v>4</v>
      </c>
      <c r="G4" s="8" t="s">
        <v>37</v>
      </c>
      <c r="H4" s="34">
        <v>2838959597127</v>
      </c>
      <c r="I4" s="68" t="s">
        <v>77</v>
      </c>
      <c r="J4" s="5" t="s">
        <v>30</v>
      </c>
      <c r="K4" s="5" t="s">
        <v>30</v>
      </c>
      <c r="L4" s="5"/>
      <c r="M4" s="15" t="s">
        <v>120</v>
      </c>
      <c r="N4" s="15" t="s">
        <v>120</v>
      </c>
      <c r="O4" s="3"/>
      <c r="P4" s="3"/>
      <c r="Q4" s="3"/>
      <c r="R4" s="16"/>
      <c r="T4" s="23"/>
      <c r="U4" s="23"/>
      <c r="V4" s="20"/>
      <c r="W4" s="21"/>
      <c r="Z4" s="3"/>
      <c r="AA4" s="22"/>
      <c r="AB4" s="21"/>
    </row>
    <row r="5" spans="1:35" s="13" customFormat="1" ht="13" hidden="1" x14ac:dyDescent="0.3">
      <c r="A5" s="13" t="s">
        <v>98</v>
      </c>
      <c r="B5" s="3" t="s">
        <v>89</v>
      </c>
      <c r="C5" s="4">
        <v>4966398217310</v>
      </c>
      <c r="D5" s="5" t="s">
        <v>27</v>
      </c>
      <c r="E5" s="6" t="s">
        <v>3</v>
      </c>
      <c r="F5" s="7" t="s">
        <v>4</v>
      </c>
      <c r="G5" s="8" t="s">
        <v>37</v>
      </c>
      <c r="H5" s="9">
        <v>5577098686169</v>
      </c>
      <c r="I5" s="30">
        <v>67342</v>
      </c>
      <c r="J5" s="5" t="s">
        <v>30</v>
      </c>
      <c r="K5" s="5" t="s">
        <v>30</v>
      </c>
      <c r="L5" s="5"/>
      <c r="M5" s="15" t="s">
        <v>120</v>
      </c>
      <c r="N5" s="15" t="s">
        <v>120</v>
      </c>
      <c r="O5" s="3"/>
      <c r="P5" s="3"/>
      <c r="Q5" s="3"/>
      <c r="T5" s="3"/>
      <c r="U5" s="3"/>
      <c r="V5" s="22"/>
      <c r="W5" s="21"/>
      <c r="Z5" s="25"/>
      <c r="AA5" s="7"/>
      <c r="AB5" s="4"/>
      <c r="AC5" s="30"/>
      <c r="AD5" s="36"/>
      <c r="AE5" s="4"/>
      <c r="AF5" s="30"/>
    </row>
    <row r="6" spans="1:35" s="13" customFormat="1" hidden="1" x14ac:dyDescent="0.25">
      <c r="A6" s="13" t="s">
        <v>98</v>
      </c>
      <c r="B6" s="3" t="s">
        <v>38</v>
      </c>
      <c r="C6" s="59">
        <v>9210196018085</v>
      </c>
      <c r="D6" s="58" t="s">
        <v>27</v>
      </c>
      <c r="E6" s="6" t="s">
        <v>3</v>
      </c>
      <c r="F6" s="38" t="s">
        <v>10</v>
      </c>
      <c r="G6" s="8" t="s">
        <v>36</v>
      </c>
      <c r="H6" s="9">
        <v>986195282529</v>
      </c>
      <c r="I6" s="10">
        <v>41000</v>
      </c>
      <c r="J6" s="15" t="s">
        <v>30</v>
      </c>
      <c r="K6" s="62" t="s">
        <v>27</v>
      </c>
      <c r="L6" s="62"/>
      <c r="M6" s="62" t="s">
        <v>121</v>
      </c>
      <c r="N6" s="62" t="s">
        <v>121</v>
      </c>
      <c r="O6" s="3"/>
      <c r="P6" s="3"/>
      <c r="Q6" s="3"/>
      <c r="R6" s="16"/>
      <c r="T6" s="3"/>
      <c r="U6" s="3"/>
      <c r="V6" s="20"/>
      <c r="W6" s="21"/>
      <c r="Z6" s="3"/>
      <c r="AA6" s="22"/>
      <c r="AB6" s="21"/>
      <c r="AD6" s="28"/>
      <c r="AE6" s="21"/>
    </row>
    <row r="7" spans="1:35" s="13" customFormat="1" ht="13" hidden="1" x14ac:dyDescent="0.3">
      <c r="A7" s="13" t="s">
        <v>98</v>
      </c>
      <c r="B7" s="3" t="s">
        <v>38</v>
      </c>
      <c r="C7" s="59">
        <v>921019601808</v>
      </c>
      <c r="D7" s="58" t="s">
        <v>30</v>
      </c>
      <c r="E7" s="6" t="s">
        <v>3</v>
      </c>
      <c r="F7" s="38" t="s">
        <v>4</v>
      </c>
      <c r="G7" s="8" t="s">
        <v>37</v>
      </c>
      <c r="H7" s="9">
        <v>811064378761</v>
      </c>
      <c r="I7" s="10">
        <v>14000</v>
      </c>
      <c r="J7" s="15" t="s">
        <v>30</v>
      </c>
      <c r="K7" s="15" t="s">
        <v>30</v>
      </c>
      <c r="L7" s="15"/>
      <c r="M7" s="62" t="s">
        <v>121</v>
      </c>
      <c r="N7" s="15" t="s">
        <v>120</v>
      </c>
      <c r="O7" s="3"/>
      <c r="P7" s="3"/>
      <c r="Q7" s="3"/>
      <c r="R7" s="16"/>
      <c r="T7" s="17"/>
      <c r="U7" s="17"/>
      <c r="V7" s="18"/>
      <c r="W7" s="18"/>
      <c r="Z7" s="3"/>
      <c r="AA7" s="22"/>
      <c r="AB7" s="21"/>
      <c r="AD7" s="22"/>
      <c r="AE7" s="21"/>
    </row>
    <row r="8" spans="1:35" s="13" customFormat="1" hidden="1" x14ac:dyDescent="0.25">
      <c r="A8" s="13" t="s">
        <v>98</v>
      </c>
      <c r="B8" s="3" t="s">
        <v>39</v>
      </c>
      <c r="C8" s="59">
        <v>7105293826087</v>
      </c>
      <c r="D8" s="58" t="s">
        <v>30</v>
      </c>
      <c r="E8" s="6" t="s">
        <v>3</v>
      </c>
      <c r="F8" s="7" t="s">
        <v>8</v>
      </c>
      <c r="G8" s="8" t="s">
        <v>29</v>
      </c>
      <c r="H8" s="9">
        <v>351999723300</v>
      </c>
      <c r="I8" s="10">
        <v>55000</v>
      </c>
      <c r="J8" s="58" t="s">
        <v>27</v>
      </c>
      <c r="K8" s="15" t="s">
        <v>30</v>
      </c>
      <c r="L8" s="15"/>
      <c r="M8" s="62" t="s">
        <v>121</v>
      </c>
      <c r="N8" s="15" t="s">
        <v>120</v>
      </c>
      <c r="O8" s="19"/>
      <c r="P8" s="19"/>
      <c r="Q8" s="19"/>
      <c r="R8" s="16"/>
      <c r="T8" s="3"/>
      <c r="U8" s="3"/>
      <c r="V8" s="20"/>
      <c r="W8" s="21"/>
      <c r="Z8" s="3"/>
      <c r="AA8" s="22"/>
      <c r="AB8" s="21"/>
      <c r="AD8" s="22"/>
      <c r="AE8" s="21"/>
    </row>
    <row r="9" spans="1:35" s="13" customFormat="1" ht="13" hidden="1" x14ac:dyDescent="0.3">
      <c r="A9" s="13" t="s">
        <v>98</v>
      </c>
      <c r="B9" s="3" t="s">
        <v>39</v>
      </c>
      <c r="C9" s="59">
        <v>7105293826087</v>
      </c>
      <c r="D9" s="58" t="s">
        <v>27</v>
      </c>
      <c r="E9" s="6" t="s">
        <v>3</v>
      </c>
      <c r="F9" s="7" t="s">
        <v>4</v>
      </c>
      <c r="G9" s="8" t="s">
        <v>37</v>
      </c>
      <c r="H9" s="9">
        <v>276433466145</v>
      </c>
      <c r="I9" s="10">
        <v>200000</v>
      </c>
      <c r="J9" s="5" t="s">
        <v>30</v>
      </c>
      <c r="K9" s="15" t="s">
        <v>30</v>
      </c>
      <c r="L9" s="15"/>
      <c r="M9" s="62" t="s">
        <v>121</v>
      </c>
      <c r="N9" s="15" t="s">
        <v>120</v>
      </c>
      <c r="O9" s="3"/>
      <c r="P9" s="3"/>
      <c r="Q9" s="3"/>
      <c r="R9" s="16"/>
      <c r="T9" s="3"/>
      <c r="U9" s="3"/>
      <c r="V9" s="20"/>
      <c r="W9" s="21"/>
      <c r="Z9" s="25"/>
      <c r="AA9" s="26"/>
      <c r="AB9" s="27"/>
      <c r="AD9" s="28"/>
      <c r="AE9" s="21"/>
    </row>
    <row r="10" spans="1:35" s="13" customFormat="1" hidden="1" x14ac:dyDescent="0.25">
      <c r="A10" s="13" t="s">
        <v>98</v>
      </c>
      <c r="B10" s="3" t="s">
        <v>40</v>
      </c>
      <c r="C10" s="4">
        <v>6012170438088</v>
      </c>
      <c r="D10" s="5" t="s">
        <v>27</v>
      </c>
      <c r="E10" s="6" t="s">
        <v>3</v>
      </c>
      <c r="F10" s="7" t="s">
        <v>8</v>
      </c>
      <c r="G10" s="8" t="s">
        <v>29</v>
      </c>
      <c r="H10" s="9">
        <v>488133743484</v>
      </c>
      <c r="I10" s="10">
        <v>55000</v>
      </c>
      <c r="J10" s="58" t="s">
        <v>27</v>
      </c>
      <c r="K10" s="15" t="s">
        <v>30</v>
      </c>
      <c r="L10" s="15"/>
      <c r="M10" s="15" t="s">
        <v>120</v>
      </c>
      <c r="N10" s="15" t="s">
        <v>120</v>
      </c>
      <c r="O10" s="23"/>
      <c r="P10" s="23"/>
      <c r="Q10" s="23"/>
      <c r="R10" s="16"/>
      <c r="T10" s="19"/>
      <c r="U10" s="19"/>
      <c r="V10" s="20"/>
      <c r="W10" s="21"/>
      <c r="Z10" s="3"/>
      <c r="AA10" s="22"/>
      <c r="AB10" s="21"/>
      <c r="AD10" s="20"/>
      <c r="AE10" s="21"/>
    </row>
    <row r="11" spans="1:35" s="13" customFormat="1" ht="13" hidden="1" x14ac:dyDescent="0.3">
      <c r="A11" s="13" t="s">
        <v>98</v>
      </c>
      <c r="B11" s="3" t="s">
        <v>40</v>
      </c>
      <c r="C11" s="4">
        <v>6012170438088</v>
      </c>
      <c r="D11" s="5" t="s">
        <v>27</v>
      </c>
      <c r="E11" s="6" t="s">
        <v>28</v>
      </c>
      <c r="F11" s="38" t="s">
        <v>4</v>
      </c>
      <c r="G11" s="8" t="s">
        <v>37</v>
      </c>
      <c r="H11" s="9">
        <v>5918576489749</v>
      </c>
      <c r="I11" s="10">
        <v>78000</v>
      </c>
      <c r="J11" s="5" t="s">
        <v>30</v>
      </c>
      <c r="K11" s="15" t="s">
        <v>30</v>
      </c>
      <c r="L11" s="15"/>
      <c r="M11" s="15" t="s">
        <v>120</v>
      </c>
      <c r="N11" s="15" t="s">
        <v>120</v>
      </c>
      <c r="O11" s="3"/>
      <c r="P11" s="3"/>
      <c r="Q11" s="3"/>
      <c r="R11" s="16"/>
      <c r="T11" s="3"/>
      <c r="U11" s="3"/>
      <c r="V11" s="20"/>
      <c r="W11" s="21"/>
      <c r="Z11" s="25"/>
      <c r="AA11" s="26"/>
      <c r="AB11" s="27"/>
      <c r="AD11" s="28"/>
      <c r="AE11" s="21"/>
    </row>
    <row r="12" spans="1:35" s="13" customFormat="1" ht="13" hidden="1" x14ac:dyDescent="0.3">
      <c r="A12" s="13" t="s">
        <v>98</v>
      </c>
      <c r="B12" s="3" t="s">
        <v>40</v>
      </c>
      <c r="C12" s="4">
        <v>6012170438088</v>
      </c>
      <c r="D12" s="5" t="s">
        <v>27</v>
      </c>
      <c r="E12" s="6" t="s">
        <v>3</v>
      </c>
      <c r="F12" s="38" t="s">
        <v>4</v>
      </c>
      <c r="G12" s="8" t="s">
        <v>37</v>
      </c>
      <c r="H12" s="9">
        <v>740125812934</v>
      </c>
      <c r="I12" s="10">
        <v>34000</v>
      </c>
      <c r="J12" s="5" t="s">
        <v>30</v>
      </c>
      <c r="K12" s="15" t="s">
        <v>30</v>
      </c>
      <c r="L12" s="15"/>
      <c r="M12" s="15" t="s">
        <v>120</v>
      </c>
      <c r="N12" s="15" t="s">
        <v>120</v>
      </c>
      <c r="O12" s="3"/>
      <c r="P12" s="3"/>
      <c r="Q12" s="3"/>
      <c r="R12" s="35"/>
      <c r="Z12" s="3"/>
      <c r="AA12" s="22"/>
      <c r="AB12" s="21"/>
      <c r="AD12" s="18"/>
      <c r="AE12" s="18"/>
    </row>
    <row r="13" spans="1:35" s="13" customFormat="1" ht="13" hidden="1" x14ac:dyDescent="0.3">
      <c r="A13" s="13" t="s">
        <v>98</v>
      </c>
      <c r="B13" s="3" t="s">
        <v>41</v>
      </c>
      <c r="C13" s="4">
        <v>6007177600086</v>
      </c>
      <c r="D13" s="5" t="s">
        <v>27</v>
      </c>
      <c r="E13" s="6" t="s">
        <v>3</v>
      </c>
      <c r="F13" s="7" t="s">
        <v>8</v>
      </c>
      <c r="G13" s="8" t="s">
        <v>29</v>
      </c>
      <c r="H13" s="9">
        <v>969828299496</v>
      </c>
      <c r="I13" s="69">
        <v>-4200</v>
      </c>
      <c r="J13" s="5" t="s">
        <v>30</v>
      </c>
      <c r="K13" s="5" t="s">
        <v>30</v>
      </c>
      <c r="L13" s="5"/>
      <c r="M13" s="15" t="s">
        <v>120</v>
      </c>
      <c r="N13" s="15" t="s">
        <v>120</v>
      </c>
      <c r="O13" s="23"/>
      <c r="P13" s="23"/>
      <c r="Q13" s="23"/>
      <c r="R13" s="16"/>
      <c r="T13" s="25"/>
      <c r="U13" s="25"/>
      <c r="V13" s="26"/>
      <c r="W13" s="27"/>
      <c r="Z13" s="25"/>
      <c r="AA13" s="26"/>
      <c r="AB13" s="27"/>
      <c r="AD13" s="20"/>
      <c r="AE13" s="21"/>
    </row>
    <row r="14" spans="1:35" s="13" customFormat="1" ht="13" hidden="1" x14ac:dyDescent="0.3">
      <c r="A14" s="13" t="s">
        <v>98</v>
      </c>
      <c r="B14" s="3" t="s">
        <v>42</v>
      </c>
      <c r="C14" s="4">
        <v>6110318338085</v>
      </c>
      <c r="D14" s="5" t="s">
        <v>27</v>
      </c>
      <c r="E14" s="6" t="s">
        <v>28</v>
      </c>
      <c r="F14" s="7" t="s">
        <v>8</v>
      </c>
      <c r="G14" s="8" t="s">
        <v>29</v>
      </c>
      <c r="H14" s="9">
        <v>33828644306</v>
      </c>
      <c r="I14" s="10">
        <v>23098</v>
      </c>
      <c r="J14" s="5" t="s">
        <v>30</v>
      </c>
      <c r="K14" s="15" t="s">
        <v>30</v>
      </c>
      <c r="L14" s="15"/>
      <c r="M14" s="15" t="s">
        <v>120</v>
      </c>
      <c r="N14" s="15" t="s">
        <v>120</v>
      </c>
      <c r="O14" s="3"/>
      <c r="P14" s="3"/>
      <c r="Q14" s="3"/>
      <c r="R14" s="16"/>
      <c r="T14" s="25"/>
      <c r="U14" s="25"/>
      <c r="V14" s="26"/>
      <c r="W14" s="27"/>
      <c r="Z14" s="3"/>
      <c r="AA14" s="28"/>
      <c r="AB14" s="21"/>
      <c r="AD14" s="26"/>
      <c r="AE14" s="27"/>
    </row>
    <row r="15" spans="1:35" s="13" customFormat="1" ht="13" hidden="1" x14ac:dyDescent="0.3">
      <c r="A15" s="13" t="s">
        <v>98</v>
      </c>
      <c r="B15" s="3" t="s">
        <v>42</v>
      </c>
      <c r="C15" s="4">
        <v>6110318338085</v>
      </c>
      <c r="D15" s="5" t="s">
        <v>27</v>
      </c>
      <c r="E15" s="6" t="s">
        <v>28</v>
      </c>
      <c r="F15" s="7" t="s">
        <v>10</v>
      </c>
      <c r="G15" s="8" t="s">
        <v>36</v>
      </c>
      <c r="H15" s="9">
        <v>278771560033</v>
      </c>
      <c r="I15" s="10">
        <v>43012</v>
      </c>
      <c r="J15" s="5" t="s">
        <v>30</v>
      </c>
      <c r="K15" s="15" t="s">
        <v>30</v>
      </c>
      <c r="L15" s="15"/>
      <c r="M15" s="15" t="s">
        <v>120</v>
      </c>
      <c r="N15" s="15" t="s">
        <v>120</v>
      </c>
      <c r="O15" s="3"/>
      <c r="P15" s="3"/>
      <c r="Q15" s="3"/>
      <c r="R15" s="16"/>
      <c r="T15" s="3"/>
      <c r="U15" s="3"/>
      <c r="V15" s="20"/>
      <c r="W15" s="21"/>
      <c r="Z15" s="25"/>
      <c r="AA15" s="26"/>
      <c r="AB15" s="27"/>
      <c r="AD15" s="22"/>
      <c r="AE15" s="21"/>
    </row>
    <row r="16" spans="1:35" s="13" customFormat="1" hidden="1" x14ac:dyDescent="0.25">
      <c r="A16" s="13" t="s">
        <v>98</v>
      </c>
      <c r="B16" s="3" t="s">
        <v>42</v>
      </c>
      <c r="C16" s="4">
        <v>6110318338085</v>
      </c>
      <c r="D16" s="5" t="s">
        <v>27</v>
      </c>
      <c r="E16" s="6" t="s">
        <v>28</v>
      </c>
      <c r="F16" s="38" t="s">
        <v>4</v>
      </c>
      <c r="G16" s="8" t="s">
        <v>37</v>
      </c>
      <c r="H16" s="9">
        <v>28223555709</v>
      </c>
      <c r="I16" s="10">
        <v>4233</v>
      </c>
      <c r="J16" s="30" t="s">
        <v>30</v>
      </c>
      <c r="K16" s="15" t="s">
        <v>30</v>
      </c>
      <c r="L16" s="15"/>
      <c r="M16" s="15" t="s">
        <v>120</v>
      </c>
      <c r="N16" s="15" t="s">
        <v>120</v>
      </c>
      <c r="O16" s="3"/>
      <c r="P16" s="3"/>
      <c r="Q16" s="3"/>
      <c r="R16" s="16"/>
      <c r="T16" s="3"/>
      <c r="U16" s="3"/>
      <c r="V16" s="20"/>
      <c r="W16" s="21"/>
      <c r="AD16" s="22"/>
      <c r="AE16" s="21"/>
    </row>
    <row r="17" spans="1:31" s="13" customFormat="1" ht="13" hidden="1" x14ac:dyDescent="0.3">
      <c r="A17" s="13" t="s">
        <v>98</v>
      </c>
      <c r="B17" s="3" t="s">
        <v>42</v>
      </c>
      <c r="C17" s="4">
        <v>6110318338085</v>
      </c>
      <c r="D17" s="5" t="s">
        <v>27</v>
      </c>
      <c r="E17" s="6" t="s">
        <v>28</v>
      </c>
      <c r="F17" s="7" t="s">
        <v>55</v>
      </c>
      <c r="G17" s="8" t="s">
        <v>37</v>
      </c>
      <c r="H17" s="9">
        <v>594920362724</v>
      </c>
      <c r="I17" s="10">
        <v>33000</v>
      </c>
      <c r="J17" s="15" t="s">
        <v>30</v>
      </c>
      <c r="K17" s="15" t="s">
        <v>30</v>
      </c>
      <c r="L17" s="15"/>
      <c r="M17" s="15" t="s">
        <v>120</v>
      </c>
      <c r="N17" s="15" t="s">
        <v>120</v>
      </c>
      <c r="O17" s="3"/>
      <c r="P17" s="3"/>
      <c r="Q17" s="3"/>
      <c r="R17" s="16"/>
      <c r="Z17" s="3"/>
      <c r="AA17" s="22"/>
      <c r="AB17" s="21"/>
      <c r="AD17" s="26"/>
      <c r="AE17" s="27"/>
    </row>
    <row r="18" spans="1:31" s="13" customFormat="1" ht="13" hidden="1" x14ac:dyDescent="0.3">
      <c r="A18" s="13" t="s">
        <v>98</v>
      </c>
      <c r="B18" s="3" t="s">
        <v>43</v>
      </c>
      <c r="C18" s="4">
        <v>6704213242184</v>
      </c>
      <c r="D18" s="5" t="s">
        <v>27</v>
      </c>
      <c r="E18" s="6" t="s">
        <v>28</v>
      </c>
      <c r="F18" s="7" t="s">
        <v>8</v>
      </c>
      <c r="G18" s="8" t="s">
        <v>29</v>
      </c>
      <c r="H18" s="9">
        <v>762250629909</v>
      </c>
      <c r="I18" s="10">
        <v>32000</v>
      </c>
      <c r="J18" s="15" t="s">
        <v>30</v>
      </c>
      <c r="K18" s="15" t="s">
        <v>30</v>
      </c>
      <c r="L18" s="15"/>
      <c r="M18" s="15" t="s">
        <v>120</v>
      </c>
      <c r="N18" s="15" t="s">
        <v>120</v>
      </c>
      <c r="O18" s="3"/>
      <c r="P18" s="3"/>
      <c r="Q18" s="3"/>
      <c r="R18" s="16"/>
      <c r="T18" s="29"/>
      <c r="U18" s="29"/>
      <c r="V18" s="29"/>
      <c r="W18" s="29"/>
      <c r="Z18" s="17"/>
      <c r="AA18" s="18"/>
      <c r="AB18" s="18"/>
    </row>
    <row r="19" spans="1:31" s="13" customFormat="1" ht="13" hidden="1" x14ac:dyDescent="0.3">
      <c r="A19" s="13" t="s">
        <v>98</v>
      </c>
      <c r="B19" s="3" t="s">
        <v>43</v>
      </c>
      <c r="C19" s="4">
        <v>6704213242184</v>
      </c>
      <c r="D19" s="5" t="s">
        <v>27</v>
      </c>
      <c r="E19" s="6" t="s">
        <v>28</v>
      </c>
      <c r="F19" s="7" t="s">
        <v>10</v>
      </c>
      <c r="G19" s="8" t="s">
        <v>36</v>
      </c>
      <c r="H19" s="9">
        <v>711240058338</v>
      </c>
      <c r="I19" s="10">
        <v>45000</v>
      </c>
      <c r="J19" s="15" t="s">
        <v>30</v>
      </c>
      <c r="K19" s="15" t="s">
        <v>30</v>
      </c>
      <c r="L19" s="15"/>
      <c r="M19" s="15" t="s">
        <v>120</v>
      </c>
      <c r="N19" s="15" t="s">
        <v>120</v>
      </c>
      <c r="O19" s="3"/>
      <c r="P19" s="3"/>
      <c r="Q19" s="3"/>
      <c r="R19" s="16"/>
      <c r="T19" s="3"/>
      <c r="U19" s="3"/>
      <c r="V19" s="22"/>
      <c r="W19" s="21"/>
      <c r="Z19" s="29"/>
      <c r="AA19" s="29"/>
      <c r="AB19" s="29"/>
      <c r="AD19" s="26"/>
      <c r="AE19" s="27"/>
    </row>
    <row r="20" spans="1:31" s="13" customFormat="1" ht="13" hidden="1" x14ac:dyDescent="0.3">
      <c r="A20" s="13" t="s">
        <v>98</v>
      </c>
      <c r="B20" s="3" t="s">
        <v>44</v>
      </c>
      <c r="C20" s="4">
        <v>8112269622085</v>
      </c>
      <c r="D20" s="5" t="s">
        <v>27</v>
      </c>
      <c r="E20" s="6" t="s">
        <v>3</v>
      </c>
      <c r="F20" s="7" t="s">
        <v>8</v>
      </c>
      <c r="G20" s="8" t="s">
        <v>29</v>
      </c>
      <c r="H20" s="9">
        <v>486362849690</v>
      </c>
      <c r="I20" s="69">
        <v>-20000</v>
      </c>
      <c r="J20" s="5" t="s">
        <v>30</v>
      </c>
      <c r="K20" s="15" t="s">
        <v>30</v>
      </c>
      <c r="L20" s="15"/>
      <c r="M20" s="15" t="s">
        <v>120</v>
      </c>
      <c r="N20" s="15" t="s">
        <v>120</v>
      </c>
      <c r="O20" s="12"/>
      <c r="P20" s="12"/>
      <c r="Q20" s="12"/>
      <c r="R20" s="12"/>
      <c r="T20" s="14"/>
      <c r="U20" s="14"/>
      <c r="V20" s="14"/>
      <c r="W20" s="14"/>
      <c r="Z20" s="14"/>
      <c r="AA20" s="14"/>
      <c r="AB20" s="14"/>
      <c r="AD20" s="14"/>
      <c r="AE20" s="14"/>
    </row>
    <row r="21" spans="1:31" s="13" customFormat="1" ht="13" hidden="1" x14ac:dyDescent="0.3">
      <c r="A21" s="13" t="s">
        <v>98</v>
      </c>
      <c r="B21" s="3" t="s">
        <v>44</v>
      </c>
      <c r="C21" s="4">
        <v>8112269622085</v>
      </c>
      <c r="D21" s="5" t="s">
        <v>27</v>
      </c>
      <c r="E21" s="6" t="s">
        <v>28</v>
      </c>
      <c r="F21" s="7" t="s">
        <v>8</v>
      </c>
      <c r="G21" s="8" t="s">
        <v>29</v>
      </c>
      <c r="H21" s="9">
        <v>142787456902</v>
      </c>
      <c r="I21" s="10">
        <v>40000</v>
      </c>
      <c r="J21" s="15" t="s">
        <v>30</v>
      </c>
      <c r="K21" s="15" t="s">
        <v>30</v>
      </c>
      <c r="L21" s="15"/>
      <c r="M21" s="15" t="s">
        <v>120</v>
      </c>
      <c r="N21" s="15" t="s">
        <v>120</v>
      </c>
      <c r="O21" s="3"/>
      <c r="P21" s="3"/>
      <c r="Q21" s="3"/>
      <c r="R21" s="16"/>
      <c r="T21" s="17"/>
      <c r="U21" s="17"/>
      <c r="V21" s="18"/>
      <c r="W21" s="18"/>
      <c r="Z21" s="3"/>
      <c r="AA21" s="22"/>
      <c r="AB21" s="21"/>
      <c r="AD21" s="18"/>
      <c r="AE21" s="18"/>
    </row>
    <row r="22" spans="1:31" s="13" customFormat="1" hidden="1" x14ac:dyDescent="0.25">
      <c r="A22" s="13" t="s">
        <v>98</v>
      </c>
      <c r="B22" s="3" t="s">
        <v>44</v>
      </c>
      <c r="C22" s="4">
        <v>8112269622085</v>
      </c>
      <c r="D22" s="5" t="s">
        <v>27</v>
      </c>
      <c r="E22" s="6" t="s">
        <v>3</v>
      </c>
      <c r="F22" s="7" t="s">
        <v>45</v>
      </c>
      <c r="G22" s="8" t="s">
        <v>46</v>
      </c>
      <c r="H22" s="9">
        <v>334058779168</v>
      </c>
      <c r="I22" s="10">
        <v>44000</v>
      </c>
      <c r="J22" s="30" t="s">
        <v>30</v>
      </c>
      <c r="K22" s="15" t="s">
        <v>30</v>
      </c>
      <c r="L22" s="15"/>
      <c r="M22" s="15" t="s">
        <v>120</v>
      </c>
      <c r="N22" s="15" t="s">
        <v>120</v>
      </c>
      <c r="O22" s="3"/>
      <c r="P22" s="3"/>
      <c r="Q22" s="3"/>
      <c r="R22" s="16"/>
      <c r="T22" s="3"/>
      <c r="U22" s="3"/>
      <c r="V22" s="20"/>
      <c r="W22" s="21"/>
      <c r="Z22" s="3"/>
      <c r="AA22" s="22"/>
      <c r="AB22" s="21"/>
      <c r="AD22" s="22"/>
      <c r="AE22" s="21"/>
    </row>
    <row r="23" spans="1:31" s="13" customFormat="1" ht="13" hidden="1" x14ac:dyDescent="0.3">
      <c r="A23" s="13" t="s">
        <v>98</v>
      </c>
      <c r="B23" s="3" t="s">
        <v>75</v>
      </c>
      <c r="C23" s="59">
        <v>8319054804707</v>
      </c>
      <c r="D23" s="58" t="s">
        <v>27</v>
      </c>
      <c r="E23" s="6" t="s">
        <v>3</v>
      </c>
      <c r="F23" s="7" t="s">
        <v>4</v>
      </c>
      <c r="G23" s="8" t="s">
        <v>37</v>
      </c>
      <c r="H23" s="9">
        <v>852919105622</v>
      </c>
      <c r="I23" s="10">
        <v>2000</v>
      </c>
      <c r="J23" s="30" t="s">
        <v>30</v>
      </c>
      <c r="K23" s="15" t="s">
        <v>30</v>
      </c>
      <c r="L23" s="15"/>
      <c r="M23" s="62" t="s">
        <v>121</v>
      </c>
      <c r="N23" s="15" t="s">
        <v>120</v>
      </c>
      <c r="O23" s="3"/>
      <c r="P23" s="3"/>
      <c r="Q23" s="3"/>
      <c r="R23" s="16"/>
      <c r="T23" s="25"/>
      <c r="U23" s="25"/>
      <c r="V23" s="26"/>
      <c r="W23" s="27"/>
      <c r="Z23" s="3"/>
      <c r="AA23" s="22"/>
      <c r="AB23" s="21"/>
      <c r="AD23" s="22"/>
      <c r="AE23" s="21"/>
    </row>
    <row r="24" spans="1:31" s="13" customFormat="1" hidden="1" x14ac:dyDescent="0.25">
      <c r="A24" s="13" t="s">
        <v>98</v>
      </c>
      <c r="B24" s="3" t="s">
        <v>75</v>
      </c>
      <c r="C24" s="59">
        <v>8319054804707</v>
      </c>
      <c r="D24" s="58" t="s">
        <v>27</v>
      </c>
      <c r="E24" s="6" t="s">
        <v>3</v>
      </c>
      <c r="F24" s="7" t="s">
        <v>55</v>
      </c>
      <c r="G24" s="8" t="s">
        <v>37</v>
      </c>
      <c r="H24" s="9">
        <v>5165484225626</v>
      </c>
      <c r="I24" s="35">
        <v>45000</v>
      </c>
      <c r="J24" s="44" t="s">
        <v>30</v>
      </c>
      <c r="K24" s="15" t="s">
        <v>30</v>
      </c>
      <c r="L24" s="15"/>
      <c r="M24" s="62" t="s">
        <v>121</v>
      </c>
      <c r="N24" s="15" t="s">
        <v>120</v>
      </c>
      <c r="O24" s="3"/>
      <c r="P24" s="3"/>
      <c r="Q24" s="3"/>
      <c r="T24" s="7"/>
      <c r="U24" s="7"/>
      <c r="V24" s="15"/>
      <c r="W24" s="15"/>
    </row>
    <row r="25" spans="1:31" s="13" customFormat="1" hidden="1" x14ac:dyDescent="0.25">
      <c r="A25" s="13" t="s">
        <v>98</v>
      </c>
      <c r="B25" s="3" t="s">
        <v>73</v>
      </c>
      <c r="C25" s="59">
        <v>8319054804707</v>
      </c>
      <c r="D25" s="76" t="s">
        <v>27</v>
      </c>
      <c r="E25" s="6" t="s">
        <v>3</v>
      </c>
      <c r="F25" s="7" t="s">
        <v>45</v>
      </c>
      <c r="G25" s="8" t="s">
        <v>46</v>
      </c>
      <c r="H25" s="34">
        <v>9796740070958</v>
      </c>
      <c r="I25" s="68" t="s">
        <v>74</v>
      </c>
      <c r="J25" s="5" t="s">
        <v>30</v>
      </c>
      <c r="K25" s="5" t="s">
        <v>30</v>
      </c>
      <c r="L25" s="5"/>
      <c r="M25" s="58" t="s">
        <v>121</v>
      </c>
      <c r="N25" s="15" t="s">
        <v>120</v>
      </c>
      <c r="O25" s="3"/>
      <c r="P25" s="3"/>
      <c r="Q25" s="3"/>
      <c r="R25" s="36"/>
      <c r="T25" s="3"/>
      <c r="U25" s="3"/>
      <c r="V25" s="22"/>
      <c r="W25" s="21"/>
      <c r="Z25" s="3"/>
      <c r="AA25" s="22"/>
      <c r="AB25" s="21"/>
    </row>
    <row r="26" spans="1:31" s="13" customFormat="1" hidden="1" x14ac:dyDescent="0.25">
      <c r="A26" s="13" t="s">
        <v>98</v>
      </c>
      <c r="B26" s="3" t="s">
        <v>47</v>
      </c>
      <c r="C26" s="4">
        <v>6610070713086</v>
      </c>
      <c r="D26" s="5" t="s">
        <v>27</v>
      </c>
      <c r="E26" s="6" t="s">
        <v>28</v>
      </c>
      <c r="F26" s="7" t="s">
        <v>8</v>
      </c>
      <c r="G26" s="8" t="s">
        <v>29</v>
      </c>
      <c r="H26" s="9">
        <v>502413185548</v>
      </c>
      <c r="I26" s="10">
        <v>89030</v>
      </c>
      <c r="J26" s="30" t="s">
        <v>30</v>
      </c>
      <c r="K26" s="15" t="s">
        <v>30</v>
      </c>
      <c r="L26" s="15"/>
      <c r="M26" s="15" t="s">
        <v>120</v>
      </c>
      <c r="N26" s="15" t="s">
        <v>120</v>
      </c>
      <c r="O26" s="3"/>
      <c r="P26" s="3"/>
      <c r="Q26" s="3"/>
      <c r="R26" s="16"/>
      <c r="T26" s="23"/>
      <c r="U26" s="23"/>
      <c r="V26" s="31"/>
      <c r="W26" s="21"/>
      <c r="Z26" s="3"/>
      <c r="AA26" s="22"/>
      <c r="AB26" s="21"/>
      <c r="AD26" s="20"/>
      <c r="AE26" s="21"/>
    </row>
    <row r="27" spans="1:31" s="13" customFormat="1" ht="13" hidden="1" x14ac:dyDescent="0.3">
      <c r="A27" s="13" t="s">
        <v>98</v>
      </c>
      <c r="B27" s="3" t="s">
        <v>47</v>
      </c>
      <c r="C27" s="4">
        <v>6610070713086</v>
      </c>
      <c r="D27" s="5" t="s">
        <v>27</v>
      </c>
      <c r="E27" s="6" t="s">
        <v>28</v>
      </c>
      <c r="F27" s="7" t="s">
        <v>10</v>
      </c>
      <c r="G27" s="8" t="s">
        <v>36</v>
      </c>
      <c r="H27" s="9">
        <v>778542953725</v>
      </c>
      <c r="I27" s="10">
        <v>85000</v>
      </c>
      <c r="J27" s="15" t="s">
        <v>30</v>
      </c>
      <c r="K27" s="15" t="s">
        <v>30</v>
      </c>
      <c r="L27" s="15"/>
      <c r="M27" s="15" t="s">
        <v>120</v>
      </c>
      <c r="N27" s="15" t="s">
        <v>120</v>
      </c>
      <c r="O27" s="3"/>
      <c r="P27" s="3"/>
      <c r="Q27" s="3"/>
      <c r="R27" s="16"/>
      <c r="T27" s="25"/>
      <c r="U27" s="25"/>
      <c r="V27" s="26"/>
      <c r="W27" s="27"/>
      <c r="Z27" s="17"/>
      <c r="AA27" s="18"/>
      <c r="AB27" s="18"/>
    </row>
    <row r="28" spans="1:31" s="13" customFormat="1" ht="13" hidden="1" x14ac:dyDescent="0.3">
      <c r="A28" s="13" t="s">
        <v>98</v>
      </c>
      <c r="B28" s="3" t="s">
        <v>49</v>
      </c>
      <c r="C28" s="4">
        <v>9303156876087</v>
      </c>
      <c r="D28" s="5" t="s">
        <v>27</v>
      </c>
      <c r="E28" s="6" t="s">
        <v>28</v>
      </c>
      <c r="F28" s="7" t="s">
        <v>8</v>
      </c>
      <c r="G28" s="8" t="s">
        <v>29</v>
      </c>
      <c r="H28" s="9">
        <v>768366211275</v>
      </c>
      <c r="I28" s="10">
        <v>38000</v>
      </c>
      <c r="J28" s="5" t="s">
        <v>30</v>
      </c>
      <c r="K28" s="15" t="s">
        <v>30</v>
      </c>
      <c r="L28" s="15"/>
      <c r="M28" s="15" t="s">
        <v>120</v>
      </c>
      <c r="N28" s="15" t="s">
        <v>120</v>
      </c>
      <c r="O28" s="3"/>
      <c r="P28" s="3"/>
      <c r="Q28" s="3"/>
      <c r="R28" s="16"/>
      <c r="T28" s="23"/>
      <c r="U28" s="23"/>
      <c r="V28" s="31"/>
      <c r="W28" s="21"/>
      <c r="Z28" s="25"/>
      <c r="AA28" s="26"/>
      <c r="AB28" s="27"/>
      <c r="AD28" s="22"/>
      <c r="AE28" s="21"/>
    </row>
    <row r="29" spans="1:31" s="13" customFormat="1" ht="13" hidden="1" x14ac:dyDescent="0.3">
      <c r="A29" s="13" t="s">
        <v>98</v>
      </c>
      <c r="B29" s="7" t="s">
        <v>49</v>
      </c>
      <c r="C29" s="4">
        <v>9303156876087</v>
      </c>
      <c r="D29" s="5" t="s">
        <v>27</v>
      </c>
      <c r="E29" s="6" t="s">
        <v>28</v>
      </c>
      <c r="F29" s="7" t="s">
        <v>10</v>
      </c>
      <c r="G29" s="8" t="s">
        <v>36</v>
      </c>
      <c r="H29" s="9">
        <v>455067003486</v>
      </c>
      <c r="I29" s="10">
        <v>88000</v>
      </c>
      <c r="J29" s="5" t="s">
        <v>30</v>
      </c>
      <c r="K29" s="15" t="s">
        <v>30</v>
      </c>
      <c r="L29" s="15"/>
      <c r="M29" s="15" t="s">
        <v>120</v>
      </c>
      <c r="N29" s="15" t="s">
        <v>120</v>
      </c>
      <c r="O29" s="3"/>
      <c r="P29" s="3"/>
      <c r="Q29" s="3"/>
      <c r="R29" s="16"/>
      <c r="T29" s="29"/>
      <c r="U29" s="29"/>
      <c r="V29" s="29"/>
      <c r="W29" s="29"/>
      <c r="Z29" s="3"/>
      <c r="AA29" s="22"/>
      <c r="AB29" s="21"/>
      <c r="AD29" s="18"/>
      <c r="AE29" s="18"/>
    </row>
    <row r="30" spans="1:31" s="13" customFormat="1" ht="13" hidden="1" x14ac:dyDescent="0.3">
      <c r="A30" s="13" t="s">
        <v>98</v>
      </c>
      <c r="B30" s="3" t="s">
        <v>49</v>
      </c>
      <c r="C30" s="4">
        <v>9303156876087</v>
      </c>
      <c r="D30" s="5" t="s">
        <v>27</v>
      </c>
      <c r="E30" s="6" t="s">
        <v>28</v>
      </c>
      <c r="F30" s="38" t="s">
        <v>4</v>
      </c>
      <c r="G30" s="8" t="s">
        <v>37</v>
      </c>
      <c r="H30" s="9">
        <v>847748373504</v>
      </c>
      <c r="I30" s="10">
        <v>62000</v>
      </c>
      <c r="J30" s="15" t="s">
        <v>30</v>
      </c>
      <c r="K30" s="15" t="s">
        <v>30</v>
      </c>
      <c r="L30" s="15"/>
      <c r="M30" s="15" t="s">
        <v>120</v>
      </c>
      <c r="N30" s="15" t="s">
        <v>120</v>
      </c>
      <c r="O30" s="3"/>
      <c r="P30" s="3"/>
      <c r="Q30" s="3"/>
      <c r="R30" s="23"/>
      <c r="T30" s="3"/>
      <c r="U30" s="3"/>
      <c r="V30" s="22"/>
      <c r="W30" s="21"/>
      <c r="Z30" s="17"/>
      <c r="AA30" s="18"/>
      <c r="AB30" s="18"/>
      <c r="AD30" s="28"/>
      <c r="AE30" s="21"/>
    </row>
    <row r="31" spans="1:31" s="13" customFormat="1" ht="13" hidden="1" x14ac:dyDescent="0.3">
      <c r="A31" s="13" t="s">
        <v>98</v>
      </c>
      <c r="B31" s="7" t="s">
        <v>51</v>
      </c>
      <c r="C31" s="4">
        <v>9210257490082</v>
      </c>
      <c r="D31" s="5" t="s">
        <v>27</v>
      </c>
      <c r="E31" s="6" t="s">
        <v>28</v>
      </c>
      <c r="F31" s="7" t="s">
        <v>8</v>
      </c>
      <c r="G31" s="8" t="s">
        <v>29</v>
      </c>
      <c r="H31" s="9">
        <v>85115961601</v>
      </c>
      <c r="I31" s="10">
        <v>9000</v>
      </c>
      <c r="J31" s="15" t="s">
        <v>30</v>
      </c>
      <c r="K31" s="15" t="s">
        <v>30</v>
      </c>
      <c r="L31" s="15"/>
      <c r="M31" s="15" t="s">
        <v>120</v>
      </c>
      <c r="N31" s="15" t="s">
        <v>120</v>
      </c>
      <c r="O31" s="3"/>
      <c r="P31" s="3"/>
      <c r="Q31" s="3"/>
      <c r="R31" s="16"/>
      <c r="T31" s="25"/>
      <c r="U31" s="25"/>
      <c r="V31" s="32"/>
      <c r="W31" s="27"/>
      <c r="Z31" s="25"/>
      <c r="AA31" s="26"/>
      <c r="AB31" s="27"/>
      <c r="AD31" s="26"/>
      <c r="AE31" s="27"/>
    </row>
    <row r="32" spans="1:31" s="13" customFormat="1" ht="13" hidden="1" x14ac:dyDescent="0.3">
      <c r="A32" s="13" t="s">
        <v>98</v>
      </c>
      <c r="B32" s="7" t="s">
        <v>51</v>
      </c>
      <c r="C32" s="4">
        <v>9210257490082</v>
      </c>
      <c r="D32" s="5" t="s">
        <v>27</v>
      </c>
      <c r="E32" s="6" t="s">
        <v>28</v>
      </c>
      <c r="F32" s="7" t="s">
        <v>45</v>
      </c>
      <c r="G32" s="8" t="s">
        <v>46</v>
      </c>
      <c r="H32" s="9">
        <v>583007601046</v>
      </c>
      <c r="I32" s="10">
        <v>23000</v>
      </c>
      <c r="J32" s="15" t="s">
        <v>30</v>
      </c>
      <c r="K32" s="15" t="s">
        <v>30</v>
      </c>
      <c r="L32" s="15"/>
      <c r="M32" s="15" t="s">
        <v>120</v>
      </c>
      <c r="N32" s="15" t="s">
        <v>120</v>
      </c>
      <c r="O32" s="3"/>
      <c r="P32" s="3"/>
      <c r="Q32" s="3"/>
      <c r="R32" s="16"/>
      <c r="T32" s="17"/>
      <c r="U32" s="17"/>
      <c r="V32" s="32"/>
      <c r="W32" s="27"/>
      <c r="Z32" s="29"/>
      <c r="AA32" s="29"/>
      <c r="AB32" s="29"/>
      <c r="AD32" s="26"/>
      <c r="AE32" s="27"/>
    </row>
    <row r="33" spans="1:35" s="13" customFormat="1" ht="13" hidden="1" x14ac:dyDescent="0.3">
      <c r="A33" s="13" t="s">
        <v>99</v>
      </c>
      <c r="B33" s="3" t="s">
        <v>41</v>
      </c>
      <c r="C33" s="4">
        <v>6007177600086</v>
      </c>
      <c r="D33" s="5" t="s">
        <v>27</v>
      </c>
      <c r="E33" s="6" t="s">
        <v>3</v>
      </c>
      <c r="F33" s="66" t="s">
        <v>5</v>
      </c>
      <c r="G33" s="66" t="s">
        <v>5</v>
      </c>
      <c r="H33" s="9">
        <v>778784816597</v>
      </c>
      <c r="I33" s="69">
        <v>-500</v>
      </c>
      <c r="J33" s="30" t="s">
        <v>30</v>
      </c>
      <c r="K33" s="30" t="s">
        <v>30</v>
      </c>
      <c r="L33" s="30"/>
      <c r="M33" s="15" t="s">
        <v>120</v>
      </c>
      <c r="N33" s="15" t="s">
        <v>120</v>
      </c>
      <c r="O33" s="3"/>
      <c r="P33" s="3"/>
      <c r="Q33" s="3"/>
      <c r="R33" s="16"/>
      <c r="T33" s="25"/>
      <c r="U33" s="25"/>
      <c r="V33" s="26"/>
      <c r="W33" s="27"/>
      <c r="Z33" s="29"/>
      <c r="AA33" s="29"/>
      <c r="AB33" s="29"/>
    </row>
    <row r="34" spans="1:35" s="13" customFormat="1" ht="13" hidden="1" x14ac:dyDescent="0.3">
      <c r="A34" s="13" t="s">
        <v>99</v>
      </c>
      <c r="B34" s="3" t="s">
        <v>50</v>
      </c>
      <c r="C34" s="4">
        <v>8401173507189</v>
      </c>
      <c r="D34" s="5" t="s">
        <v>27</v>
      </c>
      <c r="E34" s="6" t="s">
        <v>3</v>
      </c>
      <c r="F34" s="74" t="s">
        <v>5</v>
      </c>
      <c r="G34" s="66" t="s">
        <v>5</v>
      </c>
      <c r="H34" s="9">
        <v>993443841340</v>
      </c>
      <c r="I34" s="69">
        <v>-1300</v>
      </c>
      <c r="J34" s="30" t="s">
        <v>30</v>
      </c>
      <c r="K34" s="15" t="s">
        <v>30</v>
      </c>
      <c r="L34" s="15"/>
      <c r="M34" s="15" t="s">
        <v>120</v>
      </c>
      <c r="N34" s="15" t="s">
        <v>120</v>
      </c>
      <c r="O34" s="3"/>
      <c r="P34" s="3"/>
      <c r="Q34" s="3"/>
      <c r="R34" s="16"/>
      <c r="T34" s="29"/>
      <c r="U34" s="29"/>
      <c r="V34" s="29"/>
      <c r="W34" s="29"/>
      <c r="Z34" s="17"/>
      <c r="AA34" s="18"/>
      <c r="AB34" s="18"/>
      <c r="AD34" s="18"/>
      <c r="AE34" s="18"/>
    </row>
    <row r="35" spans="1:35" s="13" customFormat="1" ht="13" hidden="1" x14ac:dyDescent="0.3">
      <c r="A35" s="13" t="s">
        <v>100</v>
      </c>
      <c r="B35" s="3" t="s">
        <v>12</v>
      </c>
      <c r="C35" s="4">
        <v>7003631999048</v>
      </c>
      <c r="D35" s="5" t="s">
        <v>27</v>
      </c>
      <c r="E35" s="75" t="s">
        <v>54</v>
      </c>
      <c r="F35" s="16" t="s">
        <v>8</v>
      </c>
      <c r="G35" s="8" t="s">
        <v>29</v>
      </c>
      <c r="H35" s="9">
        <v>7751558284356</v>
      </c>
      <c r="I35" s="35">
        <v>200000</v>
      </c>
      <c r="J35" s="5" t="s">
        <v>30</v>
      </c>
      <c r="K35" s="5" t="s">
        <v>30</v>
      </c>
      <c r="L35" s="5"/>
      <c r="M35" s="15" t="s">
        <v>120</v>
      </c>
      <c r="N35" s="15" t="s">
        <v>120</v>
      </c>
      <c r="O35" s="3"/>
      <c r="P35" s="3"/>
      <c r="Q35" s="3"/>
      <c r="T35" s="3"/>
      <c r="U35" s="3"/>
      <c r="V35" s="22"/>
      <c r="W35" s="21"/>
      <c r="Z35" s="17"/>
      <c r="AA35" s="3" t="s">
        <v>75</v>
      </c>
      <c r="AB35" s="4">
        <v>8319054804707</v>
      </c>
      <c r="AC35" s="5" t="s">
        <v>27</v>
      </c>
      <c r="AD35" s="3" t="s">
        <v>39</v>
      </c>
      <c r="AE35" s="4">
        <v>7105293826087</v>
      </c>
      <c r="AF35" s="5" t="s">
        <v>27</v>
      </c>
      <c r="AG35" s="30" t="s">
        <v>79</v>
      </c>
      <c r="AH35" s="30" t="s">
        <v>79</v>
      </c>
      <c r="AI35" s="30" t="s">
        <v>79</v>
      </c>
    </row>
    <row r="36" spans="1:35" s="13" customFormat="1" ht="16" hidden="1" customHeight="1" x14ac:dyDescent="0.25">
      <c r="A36" s="13" t="s">
        <v>100</v>
      </c>
      <c r="B36" s="29" t="s">
        <v>13</v>
      </c>
      <c r="C36" s="4">
        <v>7783013743747</v>
      </c>
      <c r="D36" s="5" t="s">
        <v>27</v>
      </c>
      <c r="E36" s="16" t="s">
        <v>14</v>
      </c>
      <c r="F36" s="13" t="s">
        <v>10</v>
      </c>
      <c r="G36" s="16" t="s">
        <v>32</v>
      </c>
      <c r="H36" s="9">
        <v>2025202350253</v>
      </c>
      <c r="I36" s="35">
        <v>45000</v>
      </c>
      <c r="J36" s="5" t="s">
        <v>30</v>
      </c>
      <c r="K36" s="5" t="s">
        <v>30</v>
      </c>
      <c r="L36" s="5"/>
      <c r="M36" s="15" t="s">
        <v>120</v>
      </c>
      <c r="N36" s="15" t="s">
        <v>120</v>
      </c>
      <c r="O36" s="3"/>
      <c r="P36" s="3"/>
      <c r="Q36" s="3"/>
      <c r="T36" s="3"/>
      <c r="U36" s="3"/>
      <c r="V36" s="22"/>
      <c r="W36" s="21"/>
      <c r="Z36" s="3"/>
      <c r="AA36" s="39" t="s">
        <v>82</v>
      </c>
      <c r="AB36" s="4">
        <v>8270650204124</v>
      </c>
      <c r="AC36" s="30" t="s">
        <v>27</v>
      </c>
      <c r="AD36" s="13" t="s">
        <v>83</v>
      </c>
      <c r="AE36" s="4">
        <v>8003471654146</v>
      </c>
      <c r="AF36" s="30" t="s">
        <v>27</v>
      </c>
      <c r="AG36" s="13" t="s">
        <v>84</v>
      </c>
      <c r="AH36" s="4">
        <v>8383498469222</v>
      </c>
      <c r="AI36" s="30" t="s">
        <v>27</v>
      </c>
    </row>
    <row r="37" spans="1:35" s="13" customFormat="1" ht="17.5" hidden="1" customHeight="1" x14ac:dyDescent="0.25">
      <c r="A37" s="13" t="s">
        <v>100</v>
      </c>
      <c r="B37" s="40" t="s">
        <v>87</v>
      </c>
      <c r="C37" s="4">
        <v>2083199241884</v>
      </c>
      <c r="D37" s="5" t="s">
        <v>27</v>
      </c>
      <c r="E37" s="16" t="s">
        <v>14</v>
      </c>
      <c r="F37" s="13" t="s">
        <v>10</v>
      </c>
      <c r="G37" s="16" t="s">
        <v>32</v>
      </c>
      <c r="H37" s="41">
        <v>775297808193</v>
      </c>
      <c r="I37" s="30">
        <v>450000</v>
      </c>
      <c r="J37" s="5" t="s">
        <v>30</v>
      </c>
      <c r="K37" s="5" t="s">
        <v>30</v>
      </c>
      <c r="L37" s="5"/>
      <c r="M37" s="15" t="s">
        <v>120</v>
      </c>
      <c r="N37" s="15" t="s">
        <v>120</v>
      </c>
      <c r="O37" s="3"/>
      <c r="P37" s="3"/>
      <c r="Q37" s="3"/>
      <c r="T37" s="3"/>
      <c r="U37" s="3"/>
      <c r="V37" s="22"/>
      <c r="W37" s="21"/>
      <c r="AA37" s="36" t="s">
        <v>88</v>
      </c>
      <c r="AB37" s="4">
        <v>6005194346089</v>
      </c>
      <c r="AC37" s="30" t="s">
        <v>27</v>
      </c>
      <c r="AD37" s="42" t="s">
        <v>33</v>
      </c>
      <c r="AE37" s="43">
        <v>9202162217184</v>
      </c>
      <c r="AF37" s="30" t="s">
        <v>27</v>
      </c>
      <c r="AG37" s="30" t="s">
        <v>79</v>
      </c>
      <c r="AH37" s="30" t="s">
        <v>79</v>
      </c>
      <c r="AI37" s="30" t="s">
        <v>79</v>
      </c>
    </row>
    <row r="38" spans="1:35" s="13" customFormat="1" ht="13.5" hidden="1" customHeight="1" x14ac:dyDescent="0.25">
      <c r="A38" s="13" t="s">
        <v>100</v>
      </c>
      <c r="B38" s="29" t="s">
        <v>13</v>
      </c>
      <c r="C38" s="4">
        <v>7783013743747</v>
      </c>
      <c r="D38" s="5" t="s">
        <v>27</v>
      </c>
      <c r="E38" s="16" t="s">
        <v>14</v>
      </c>
      <c r="F38" s="7" t="s">
        <v>4</v>
      </c>
      <c r="G38" s="8" t="s">
        <v>37</v>
      </c>
      <c r="H38" s="9">
        <v>5151914282603</v>
      </c>
      <c r="I38" s="30">
        <v>74300</v>
      </c>
      <c r="J38" s="5" t="s">
        <v>30</v>
      </c>
      <c r="K38" s="5" t="s">
        <v>30</v>
      </c>
      <c r="L38" s="5"/>
      <c r="M38" s="15" t="s">
        <v>120</v>
      </c>
      <c r="N38" s="15" t="s">
        <v>120</v>
      </c>
      <c r="O38" s="3"/>
      <c r="P38" s="3"/>
      <c r="Q38" s="3"/>
      <c r="T38" s="3"/>
      <c r="U38" s="3"/>
      <c r="V38" s="22"/>
      <c r="W38" s="21"/>
      <c r="Z38" s="3"/>
      <c r="AA38" s="39" t="s">
        <v>85</v>
      </c>
      <c r="AB38" s="4">
        <v>8042147704028</v>
      </c>
      <c r="AC38" s="30" t="s">
        <v>27</v>
      </c>
      <c r="AD38" s="13" t="s">
        <v>86</v>
      </c>
      <c r="AE38" s="4">
        <v>9668216110449</v>
      </c>
      <c r="AF38" s="30" t="s">
        <v>27</v>
      </c>
    </row>
    <row r="39" spans="1:35" s="13" customFormat="1" ht="15" hidden="1" customHeight="1" x14ac:dyDescent="0.3">
      <c r="A39" s="13" t="s">
        <v>100</v>
      </c>
      <c r="B39" s="40" t="s">
        <v>15</v>
      </c>
      <c r="C39" s="4">
        <v>2649531979818</v>
      </c>
      <c r="D39" s="5" t="s">
        <v>27</v>
      </c>
      <c r="E39" s="16" t="s">
        <v>14</v>
      </c>
      <c r="F39" s="7" t="s">
        <v>4</v>
      </c>
      <c r="G39" s="8" t="s">
        <v>37</v>
      </c>
      <c r="H39" s="9">
        <v>8894777015132</v>
      </c>
      <c r="I39" s="30">
        <v>105000</v>
      </c>
      <c r="J39" s="5" t="s">
        <v>30</v>
      </c>
      <c r="K39" s="5" t="s">
        <v>30</v>
      </c>
      <c r="L39" s="5"/>
      <c r="M39" s="15" t="s">
        <v>120</v>
      </c>
      <c r="N39" s="15" t="s">
        <v>120</v>
      </c>
      <c r="O39" s="3"/>
      <c r="P39" s="3"/>
      <c r="Q39" s="3"/>
      <c r="T39" s="3"/>
      <c r="U39" s="3"/>
      <c r="V39" s="22"/>
      <c r="W39" s="21"/>
      <c r="Z39" s="25"/>
      <c r="AA39" s="7" t="s">
        <v>50</v>
      </c>
      <c r="AB39" s="4">
        <v>8401173507189</v>
      </c>
      <c r="AC39" s="30" t="s">
        <v>27</v>
      </c>
      <c r="AD39" s="36" t="s">
        <v>88</v>
      </c>
      <c r="AE39" s="4">
        <v>6005194346089</v>
      </c>
      <c r="AF39" s="30" t="s">
        <v>27</v>
      </c>
    </row>
    <row r="40" spans="1:35" s="13" customFormat="1" hidden="1" x14ac:dyDescent="0.25">
      <c r="A40" s="13" t="s">
        <v>101</v>
      </c>
      <c r="B40" s="40" t="s">
        <v>53</v>
      </c>
      <c r="C40" s="4">
        <v>4810258279080</v>
      </c>
      <c r="D40" s="33" t="s">
        <v>27</v>
      </c>
      <c r="E40" s="65" t="s">
        <v>54</v>
      </c>
      <c r="F40" s="37" t="s">
        <v>17</v>
      </c>
      <c r="G40" s="8" t="s">
        <v>29</v>
      </c>
      <c r="H40" s="9">
        <v>310045182519</v>
      </c>
      <c r="I40" s="45">
        <v>130000</v>
      </c>
      <c r="J40" s="33" t="s">
        <v>30</v>
      </c>
      <c r="K40" s="15" t="s">
        <v>30</v>
      </c>
      <c r="L40" s="15"/>
      <c r="M40" s="15" t="s">
        <v>120</v>
      </c>
      <c r="N40" s="15" t="s">
        <v>120</v>
      </c>
      <c r="O40" s="13" t="s">
        <v>75</v>
      </c>
      <c r="P40" s="46">
        <v>5762313710958</v>
      </c>
      <c r="Q40" s="41" t="s">
        <v>27</v>
      </c>
      <c r="R40" s="13">
        <v>60000</v>
      </c>
      <c r="S40" s="13" t="s">
        <v>76</v>
      </c>
      <c r="T40" s="4">
        <v>8432698312031</v>
      </c>
      <c r="U40" s="9" t="s">
        <v>27</v>
      </c>
      <c r="V40" s="13">
        <v>70000</v>
      </c>
      <c r="W40" s="30" t="s">
        <v>79</v>
      </c>
      <c r="X40" s="30" t="s">
        <v>79</v>
      </c>
      <c r="Y40" s="9" t="s">
        <v>79</v>
      </c>
      <c r="Z40" s="41" t="s">
        <v>79</v>
      </c>
    </row>
    <row r="41" spans="1:35" s="13" customFormat="1" hidden="1" x14ac:dyDescent="0.25">
      <c r="A41" s="13" t="s">
        <v>101</v>
      </c>
      <c r="B41" s="40" t="s">
        <v>52</v>
      </c>
      <c r="C41" s="4">
        <v>5806175536080</v>
      </c>
      <c r="D41" s="33" t="s">
        <v>27</v>
      </c>
      <c r="E41" s="37" t="s">
        <v>28</v>
      </c>
      <c r="F41" s="37" t="s">
        <v>16</v>
      </c>
      <c r="G41" s="8" t="s">
        <v>29</v>
      </c>
      <c r="H41" s="9">
        <v>430311569609</v>
      </c>
      <c r="I41" s="45">
        <v>99100</v>
      </c>
      <c r="J41" s="44" t="s">
        <v>30</v>
      </c>
      <c r="K41" s="15" t="s">
        <v>30</v>
      </c>
      <c r="L41" s="15"/>
      <c r="M41" s="15" t="s">
        <v>120</v>
      </c>
      <c r="N41" s="15" t="s">
        <v>120</v>
      </c>
      <c r="O41" s="29" t="s">
        <v>71</v>
      </c>
      <c r="P41" s="46">
        <v>7758238421533</v>
      </c>
      <c r="Q41" s="67" t="s">
        <v>30</v>
      </c>
      <c r="R41" s="13">
        <v>33000</v>
      </c>
      <c r="S41" s="13" t="s">
        <v>53</v>
      </c>
      <c r="T41" s="4">
        <v>4810258279080</v>
      </c>
      <c r="U41" s="9" t="s">
        <v>27</v>
      </c>
      <c r="V41" s="13">
        <v>33000</v>
      </c>
      <c r="W41" s="13" t="s">
        <v>72</v>
      </c>
      <c r="X41" s="46">
        <v>4810258279765</v>
      </c>
      <c r="Y41" s="9" t="s">
        <v>27</v>
      </c>
      <c r="Z41" s="30">
        <v>33100</v>
      </c>
    </row>
    <row r="42" spans="1:35" s="13" customFormat="1" hidden="1" x14ac:dyDescent="0.25">
      <c r="A42" s="13" t="s">
        <v>101</v>
      </c>
      <c r="B42" s="3" t="s">
        <v>9</v>
      </c>
      <c r="C42" s="4">
        <v>6091843304669</v>
      </c>
      <c r="D42" s="5" t="s">
        <v>27</v>
      </c>
      <c r="E42" s="37" t="s">
        <v>28</v>
      </c>
      <c r="F42" s="37" t="s">
        <v>16</v>
      </c>
      <c r="G42" s="8" t="s">
        <v>29</v>
      </c>
      <c r="H42" s="9">
        <v>2156689657668</v>
      </c>
      <c r="I42" s="45">
        <v>23400</v>
      </c>
      <c r="J42" s="44" t="s">
        <v>30</v>
      </c>
      <c r="K42" s="15" t="s">
        <v>30</v>
      </c>
      <c r="L42" s="15"/>
      <c r="M42" s="15" t="s">
        <v>120</v>
      </c>
      <c r="N42" s="15" t="s">
        <v>120</v>
      </c>
      <c r="O42" s="30" t="s">
        <v>79</v>
      </c>
      <c r="P42" s="30" t="s">
        <v>79</v>
      </c>
      <c r="Q42" s="9" t="s">
        <v>79</v>
      </c>
      <c r="R42" s="41" t="s">
        <v>79</v>
      </c>
      <c r="S42" s="30" t="s">
        <v>79</v>
      </c>
      <c r="T42" s="30" t="s">
        <v>79</v>
      </c>
      <c r="U42" s="9" t="s">
        <v>79</v>
      </c>
      <c r="V42" s="41" t="s">
        <v>79</v>
      </c>
      <c r="W42" s="30" t="s">
        <v>79</v>
      </c>
      <c r="X42" s="30" t="s">
        <v>79</v>
      </c>
      <c r="Y42" s="9" t="s">
        <v>79</v>
      </c>
      <c r="Z42" s="41" t="s">
        <v>79</v>
      </c>
    </row>
    <row r="43" spans="1:35" s="13" customFormat="1" hidden="1" x14ac:dyDescent="0.25">
      <c r="A43" s="13" t="s">
        <v>101</v>
      </c>
      <c r="B43" s="3" t="s">
        <v>9</v>
      </c>
      <c r="C43" s="4">
        <v>6091843304669</v>
      </c>
      <c r="D43" s="5" t="s">
        <v>27</v>
      </c>
      <c r="E43" s="37" t="s">
        <v>28</v>
      </c>
      <c r="F43" s="37" t="s">
        <v>16</v>
      </c>
      <c r="G43" s="8" t="s">
        <v>29</v>
      </c>
      <c r="H43" s="9">
        <v>6778102622180</v>
      </c>
      <c r="I43" s="35">
        <v>46789</v>
      </c>
      <c r="J43" s="44" t="s">
        <v>30</v>
      </c>
      <c r="K43" s="15" t="s">
        <v>30</v>
      </c>
      <c r="L43" s="15"/>
      <c r="M43" s="15" t="s">
        <v>120</v>
      </c>
      <c r="N43" s="15" t="s">
        <v>120</v>
      </c>
      <c r="O43" s="30" t="s">
        <v>79</v>
      </c>
      <c r="P43" s="30" t="s">
        <v>79</v>
      </c>
      <c r="Q43" s="9" t="s">
        <v>79</v>
      </c>
      <c r="R43" s="41" t="s">
        <v>79</v>
      </c>
      <c r="S43" s="30" t="s">
        <v>79</v>
      </c>
      <c r="T43" s="30" t="s">
        <v>79</v>
      </c>
      <c r="U43" s="9" t="s">
        <v>79</v>
      </c>
      <c r="V43" s="41" t="s">
        <v>79</v>
      </c>
      <c r="W43" s="30" t="s">
        <v>79</v>
      </c>
      <c r="X43" s="30" t="s">
        <v>79</v>
      </c>
      <c r="Y43" s="9" t="s">
        <v>79</v>
      </c>
      <c r="Z43" s="46" t="s">
        <v>79</v>
      </c>
      <c r="AA43" s="20"/>
      <c r="AB43" s="21"/>
    </row>
    <row r="44" spans="1:35" s="13" customFormat="1" hidden="1" x14ac:dyDescent="0.25">
      <c r="A44" s="13" t="s">
        <v>101</v>
      </c>
      <c r="B44" s="3" t="s">
        <v>109</v>
      </c>
      <c r="C44" s="4">
        <v>7699937262245</v>
      </c>
      <c r="D44" s="5" t="s">
        <v>27</v>
      </c>
      <c r="E44" s="65" t="s">
        <v>54</v>
      </c>
      <c r="F44" s="37" t="s">
        <v>16</v>
      </c>
      <c r="G44" s="8" t="s">
        <v>29</v>
      </c>
      <c r="H44" s="9">
        <v>9788600888019</v>
      </c>
      <c r="I44" s="35">
        <v>83564</v>
      </c>
      <c r="J44" s="44" t="s">
        <v>30</v>
      </c>
      <c r="K44" s="15" t="s">
        <v>30</v>
      </c>
      <c r="L44" s="15"/>
      <c r="M44" s="15" t="s">
        <v>120</v>
      </c>
      <c r="N44" s="15" t="s">
        <v>120</v>
      </c>
      <c r="O44" s="30" t="s">
        <v>110</v>
      </c>
      <c r="P44" s="46">
        <v>9857984758979</v>
      </c>
      <c r="Q44" s="9" t="s">
        <v>27</v>
      </c>
      <c r="R44" s="41">
        <v>42320</v>
      </c>
      <c r="S44" s="30" t="s">
        <v>79</v>
      </c>
      <c r="T44" s="30" t="s">
        <v>79</v>
      </c>
      <c r="U44" s="9" t="s">
        <v>79</v>
      </c>
      <c r="V44" s="41" t="s">
        <v>79</v>
      </c>
      <c r="W44" s="30" t="s">
        <v>79</v>
      </c>
      <c r="X44" s="30" t="s">
        <v>79</v>
      </c>
      <c r="Y44" s="9" t="s">
        <v>79</v>
      </c>
      <c r="Z44" s="46" t="s">
        <v>79</v>
      </c>
      <c r="AA44" s="20"/>
      <c r="AB44" s="21"/>
    </row>
    <row r="45" spans="1:35" s="169" customFormat="1" ht="39" x14ac:dyDescent="0.3">
      <c r="B45" s="170" t="s">
        <v>0</v>
      </c>
      <c r="C45" s="171" t="s">
        <v>34</v>
      </c>
      <c r="D45" s="171" t="s">
        <v>78</v>
      </c>
      <c r="E45" s="171" t="s">
        <v>1</v>
      </c>
      <c r="F45" s="171" t="s">
        <v>22</v>
      </c>
      <c r="G45" s="171" t="s">
        <v>23</v>
      </c>
      <c r="H45" s="171" t="s">
        <v>24</v>
      </c>
      <c r="I45" s="171" t="s">
        <v>124</v>
      </c>
      <c r="J45" s="171" t="s">
        <v>25</v>
      </c>
      <c r="K45" s="171" t="s">
        <v>26</v>
      </c>
      <c r="L45" s="171" t="s">
        <v>211</v>
      </c>
      <c r="M45" s="171" t="s">
        <v>122</v>
      </c>
      <c r="N45" s="171" t="s">
        <v>123</v>
      </c>
      <c r="O45" s="172" t="s">
        <v>78</v>
      </c>
      <c r="P45" s="172" t="s">
        <v>64</v>
      </c>
      <c r="Q45" s="172" t="s">
        <v>65</v>
      </c>
      <c r="R45" s="172" t="s">
        <v>66</v>
      </c>
      <c r="S45" s="172" t="s">
        <v>78</v>
      </c>
      <c r="T45" s="172" t="s">
        <v>67</v>
      </c>
      <c r="U45" s="172" t="s">
        <v>68</v>
      </c>
      <c r="V45" s="172" t="s">
        <v>69</v>
      </c>
      <c r="W45" s="172" t="s">
        <v>78</v>
      </c>
      <c r="X45" s="172" t="s">
        <v>70</v>
      </c>
      <c r="Y45" s="172" t="s">
        <v>18</v>
      </c>
      <c r="Z45" s="172" t="s">
        <v>19</v>
      </c>
      <c r="AA45" s="172" t="s">
        <v>78</v>
      </c>
      <c r="AB45" s="172" t="s">
        <v>21</v>
      </c>
      <c r="AC45" s="172" t="s">
        <v>20</v>
      </c>
      <c r="AD45" s="172" t="s">
        <v>78</v>
      </c>
      <c r="AE45" s="172" t="s">
        <v>80</v>
      </c>
      <c r="AF45" s="172" t="s">
        <v>81</v>
      </c>
      <c r="AG45" s="172" t="s">
        <v>78</v>
      </c>
    </row>
    <row r="46" spans="1:35" s="13" customFormat="1" ht="13" x14ac:dyDescent="0.3">
      <c r="A46" s="13" t="s">
        <v>98</v>
      </c>
      <c r="B46" s="125" t="s">
        <v>35</v>
      </c>
      <c r="C46" s="4">
        <v>4310059890086</v>
      </c>
      <c r="D46" s="5" t="s">
        <v>27</v>
      </c>
      <c r="E46" s="91" t="s">
        <v>28</v>
      </c>
      <c r="F46" s="92" t="s">
        <v>8</v>
      </c>
      <c r="G46" s="93" t="s">
        <v>29</v>
      </c>
      <c r="H46" s="94">
        <v>78988223806</v>
      </c>
      <c r="I46" s="155">
        <v>51430</v>
      </c>
      <c r="J46" s="96" t="s">
        <v>30</v>
      </c>
      <c r="K46" s="96" t="s">
        <v>30</v>
      </c>
      <c r="L46" s="96"/>
      <c r="M46" s="96" t="s">
        <v>120</v>
      </c>
      <c r="N46" s="96" t="s">
        <v>120</v>
      </c>
      <c r="O46" s="3"/>
      <c r="P46" s="3"/>
      <c r="Q46" s="3"/>
      <c r="R46" s="16"/>
      <c r="T46" s="17"/>
      <c r="U46" s="17"/>
      <c r="V46" s="18"/>
      <c r="W46" s="18"/>
      <c r="Z46" s="17"/>
      <c r="AA46" s="18"/>
      <c r="AB46" s="18"/>
      <c r="AD46" s="18"/>
      <c r="AE46" s="18"/>
    </row>
    <row r="47" spans="1:35" s="13" customFormat="1" ht="13" x14ac:dyDescent="0.3">
      <c r="A47" s="13" t="s">
        <v>98</v>
      </c>
      <c r="B47" s="125" t="s">
        <v>35</v>
      </c>
      <c r="C47" s="4">
        <v>4310059890086</v>
      </c>
      <c r="D47" s="5" t="s">
        <v>27</v>
      </c>
      <c r="E47" s="91" t="s">
        <v>28</v>
      </c>
      <c r="F47" s="92" t="s">
        <v>10</v>
      </c>
      <c r="G47" s="93" t="s">
        <v>36</v>
      </c>
      <c r="H47" s="94">
        <v>883544293369</v>
      </c>
      <c r="I47" s="155">
        <v>34800</v>
      </c>
      <c r="J47" s="100" t="s">
        <v>30</v>
      </c>
      <c r="K47" s="96" t="s">
        <v>30</v>
      </c>
      <c r="L47" s="96"/>
      <c r="M47" s="96" t="s">
        <v>120</v>
      </c>
      <c r="N47" s="96" t="s">
        <v>120</v>
      </c>
      <c r="O47" s="3"/>
      <c r="P47" s="3"/>
      <c r="Q47" s="3"/>
      <c r="R47" s="16"/>
      <c r="T47" s="17"/>
      <c r="U47" s="17"/>
      <c r="V47" s="18"/>
      <c r="W47" s="18"/>
      <c r="Z47" s="3"/>
      <c r="AA47" s="22"/>
      <c r="AB47" s="21"/>
      <c r="AD47" s="22"/>
      <c r="AE47" s="21"/>
    </row>
    <row r="48" spans="1:35" x14ac:dyDescent="0.25">
      <c r="B48" s="70" t="s">
        <v>102</v>
      </c>
      <c r="C48" s="60"/>
      <c r="D48" s="60"/>
      <c r="E48" s="97"/>
      <c r="F48" s="97"/>
      <c r="G48" s="97"/>
      <c r="H48" s="97"/>
      <c r="I48" s="156">
        <f>I46+I47</f>
        <v>86230</v>
      </c>
      <c r="J48" s="98"/>
      <c r="K48" s="98"/>
      <c r="L48" s="98"/>
      <c r="M48" s="98"/>
      <c r="N48" s="98"/>
    </row>
    <row r="49" spans="1:28" x14ac:dyDescent="0.25">
      <c r="B49" s="70" t="s">
        <v>103</v>
      </c>
      <c r="C49" s="60"/>
      <c r="D49" s="60"/>
      <c r="E49" s="97"/>
      <c r="F49" s="97"/>
      <c r="G49" s="97"/>
      <c r="H49" s="97"/>
      <c r="I49" s="156">
        <f>0</f>
        <v>0</v>
      </c>
      <c r="J49" s="98"/>
      <c r="K49" s="98"/>
      <c r="L49" s="98"/>
      <c r="M49" s="98"/>
      <c r="N49" s="98"/>
    </row>
    <row r="50" spans="1:28" x14ac:dyDescent="0.25">
      <c r="B50" s="70" t="s">
        <v>104</v>
      </c>
      <c r="C50" s="60"/>
      <c r="D50" s="60"/>
      <c r="E50" s="97"/>
      <c r="F50" s="97"/>
      <c r="G50" s="97"/>
      <c r="H50" s="97"/>
      <c r="I50" s="156">
        <f>I48</f>
        <v>86230</v>
      </c>
      <c r="J50" s="98"/>
      <c r="K50" s="98"/>
      <c r="L50" s="98"/>
      <c r="M50" s="98"/>
      <c r="N50" s="98"/>
    </row>
    <row r="51" spans="1:28" x14ac:dyDescent="0.25">
      <c r="B51" s="70" t="s">
        <v>105</v>
      </c>
      <c r="C51" s="60"/>
      <c r="D51" s="60"/>
      <c r="E51" s="97"/>
      <c r="F51" s="97"/>
      <c r="G51" s="97"/>
      <c r="H51" s="97"/>
      <c r="I51" s="156">
        <v>0</v>
      </c>
      <c r="J51" s="98"/>
      <c r="K51" s="98"/>
      <c r="L51" s="98"/>
      <c r="M51" s="98"/>
      <c r="N51" s="98"/>
    </row>
    <row r="52" spans="1:28" s="73" customFormat="1" x14ac:dyDescent="0.25">
      <c r="E52" s="99"/>
      <c r="F52" s="99"/>
      <c r="G52" s="99"/>
      <c r="H52" s="99"/>
      <c r="I52" s="157"/>
      <c r="J52" s="99"/>
      <c r="K52" s="99"/>
      <c r="L52" s="99"/>
      <c r="M52" s="99"/>
      <c r="N52" s="99"/>
    </row>
    <row r="53" spans="1:28" x14ac:dyDescent="0.25">
      <c r="B53" s="125" t="s">
        <v>222</v>
      </c>
      <c r="C53" s="4">
        <v>8412269622085</v>
      </c>
      <c r="D53" s="5" t="s">
        <v>27</v>
      </c>
      <c r="E53" s="91" t="s">
        <v>3</v>
      </c>
      <c r="F53" s="92" t="s">
        <v>8</v>
      </c>
      <c r="G53" s="93" t="s">
        <v>29</v>
      </c>
      <c r="H53" s="94">
        <v>446362877690</v>
      </c>
      <c r="I53" s="174">
        <v>75000</v>
      </c>
      <c r="J53" s="148" t="s">
        <v>27</v>
      </c>
      <c r="K53" s="96" t="s">
        <v>30</v>
      </c>
      <c r="L53" s="98"/>
      <c r="M53" s="96" t="s">
        <v>120</v>
      </c>
      <c r="N53" s="96" t="s">
        <v>120</v>
      </c>
    </row>
    <row r="54" spans="1:28" x14ac:dyDescent="0.25">
      <c r="B54" s="70" t="s">
        <v>102</v>
      </c>
      <c r="C54" s="4"/>
      <c r="D54" s="5"/>
      <c r="E54" s="91"/>
      <c r="F54" s="92"/>
      <c r="G54" s="93"/>
      <c r="H54" s="94"/>
      <c r="I54" s="174">
        <f>I53</f>
        <v>75000</v>
      </c>
      <c r="J54" s="98"/>
      <c r="K54" s="98"/>
      <c r="L54" s="98"/>
      <c r="M54" s="98"/>
      <c r="N54" s="98"/>
    </row>
    <row r="55" spans="1:28" x14ac:dyDescent="0.25">
      <c r="B55" s="70" t="s">
        <v>103</v>
      </c>
      <c r="C55" s="4"/>
      <c r="D55" s="5"/>
      <c r="E55" s="91"/>
      <c r="F55" s="92"/>
      <c r="G55" s="93"/>
      <c r="H55" s="94"/>
      <c r="I55" s="175">
        <v>0</v>
      </c>
      <c r="J55" s="98"/>
      <c r="K55" s="98"/>
      <c r="L55" s="98"/>
      <c r="M55" s="98"/>
      <c r="N55" s="98"/>
    </row>
    <row r="56" spans="1:28" x14ac:dyDescent="0.25">
      <c r="B56" s="70" t="s">
        <v>104</v>
      </c>
      <c r="C56" s="4"/>
      <c r="D56" s="5"/>
      <c r="E56" s="91"/>
      <c r="F56" s="92"/>
      <c r="G56" s="93"/>
      <c r="H56" s="94"/>
      <c r="I56" s="174">
        <f>I54</f>
        <v>75000</v>
      </c>
      <c r="J56" s="98"/>
      <c r="K56" s="98"/>
      <c r="L56" s="98"/>
      <c r="M56" s="98"/>
      <c r="N56" s="98"/>
    </row>
    <row r="57" spans="1:28" x14ac:dyDescent="0.25">
      <c r="B57" s="70" t="s">
        <v>105</v>
      </c>
      <c r="C57" s="4"/>
      <c r="D57" s="4"/>
      <c r="E57" s="4"/>
      <c r="F57" s="4"/>
      <c r="G57" s="4"/>
      <c r="H57" s="4"/>
      <c r="I57" s="175">
        <v>0</v>
      </c>
      <c r="J57" s="98"/>
      <c r="K57" s="98"/>
      <c r="L57" s="98"/>
      <c r="M57" s="98"/>
      <c r="N57" s="98"/>
    </row>
    <row r="58" spans="1:28" s="73" customFormat="1" x14ac:dyDescent="0.25">
      <c r="E58" s="99"/>
      <c r="F58" s="99"/>
      <c r="G58" s="99"/>
      <c r="H58" s="99"/>
      <c r="I58" s="157"/>
      <c r="J58" s="99"/>
      <c r="K58" s="99"/>
      <c r="L58" s="99"/>
      <c r="M58" s="99"/>
      <c r="N58" s="99"/>
    </row>
    <row r="59" spans="1:28" s="13" customFormat="1" x14ac:dyDescent="0.25">
      <c r="A59" s="13" t="s">
        <v>98</v>
      </c>
      <c r="B59" s="125" t="s">
        <v>11</v>
      </c>
      <c r="C59" s="4">
        <v>8801534431568</v>
      </c>
      <c r="D59" s="33" t="s">
        <v>27</v>
      </c>
      <c r="E59" s="92" t="s">
        <v>28</v>
      </c>
      <c r="F59" s="92" t="s">
        <v>4</v>
      </c>
      <c r="G59" s="93" t="s">
        <v>37</v>
      </c>
      <c r="H59" s="101">
        <v>2838959597127</v>
      </c>
      <c r="I59" s="156">
        <f>22000*24</f>
        <v>528000</v>
      </c>
      <c r="J59" s="100" t="s">
        <v>30</v>
      </c>
      <c r="K59" s="100" t="s">
        <v>30</v>
      </c>
      <c r="L59" s="100"/>
      <c r="M59" s="96" t="s">
        <v>120</v>
      </c>
      <c r="N59" s="96" t="s">
        <v>120</v>
      </c>
      <c r="O59" s="3"/>
      <c r="P59" s="3"/>
      <c r="Q59" s="3"/>
      <c r="R59" s="16"/>
      <c r="T59" s="23"/>
      <c r="U59" s="23"/>
      <c r="V59" s="20"/>
      <c r="W59" s="21"/>
      <c r="Z59" s="3"/>
      <c r="AA59" s="22"/>
      <c r="AB59" s="21"/>
    </row>
    <row r="60" spans="1:28" x14ac:dyDescent="0.25">
      <c r="B60" s="70" t="s">
        <v>102</v>
      </c>
      <c r="C60" s="72"/>
      <c r="D60" s="72"/>
      <c r="E60" s="102"/>
      <c r="F60" s="102"/>
      <c r="G60" s="102"/>
      <c r="H60" s="102"/>
      <c r="I60" s="156">
        <f>22000*24</f>
        <v>528000</v>
      </c>
      <c r="J60" s="98"/>
      <c r="K60" s="98"/>
      <c r="L60" s="98"/>
      <c r="M60" s="98"/>
      <c r="N60" s="98"/>
    </row>
    <row r="61" spans="1:28" x14ac:dyDescent="0.25">
      <c r="B61" s="70" t="s">
        <v>103</v>
      </c>
      <c r="C61" s="72"/>
      <c r="D61" s="72"/>
      <c r="E61" s="102"/>
      <c r="F61" s="102"/>
      <c r="G61" s="102"/>
      <c r="H61" s="102"/>
      <c r="I61" s="156">
        <v>0</v>
      </c>
      <c r="J61" s="98"/>
      <c r="K61" s="98"/>
      <c r="L61" s="98"/>
      <c r="M61" s="98"/>
      <c r="N61" s="98"/>
    </row>
    <row r="62" spans="1:28" x14ac:dyDescent="0.25">
      <c r="B62" s="70" t="s">
        <v>104</v>
      </c>
      <c r="C62" s="72"/>
      <c r="D62" s="72"/>
      <c r="E62" s="102"/>
      <c r="F62" s="102"/>
      <c r="G62" s="102"/>
      <c r="H62" s="102"/>
      <c r="I62" s="156">
        <v>100000</v>
      </c>
      <c r="J62" s="98"/>
      <c r="K62" s="98"/>
      <c r="L62" s="98"/>
      <c r="M62" s="98"/>
      <c r="N62" s="98"/>
    </row>
    <row r="63" spans="1:28" x14ac:dyDescent="0.25">
      <c r="B63" s="70" t="s">
        <v>105</v>
      </c>
      <c r="C63" s="72"/>
      <c r="D63" s="72"/>
      <c r="E63" s="102"/>
      <c r="F63" s="102"/>
      <c r="G63" s="102"/>
      <c r="H63" s="102"/>
      <c r="I63" s="156">
        <f>I61</f>
        <v>0</v>
      </c>
      <c r="J63" s="98"/>
      <c r="K63" s="98"/>
      <c r="L63" s="98"/>
      <c r="M63" s="98"/>
      <c r="N63" s="98"/>
    </row>
    <row r="64" spans="1:28" s="73" customFormat="1" x14ac:dyDescent="0.25">
      <c r="E64" s="99"/>
      <c r="F64" s="99"/>
      <c r="G64" s="99"/>
      <c r="H64" s="99"/>
      <c r="I64" s="158"/>
      <c r="J64" s="99"/>
      <c r="K64" s="99"/>
      <c r="L64" s="99"/>
      <c r="M64" s="99"/>
      <c r="N64" s="99"/>
    </row>
    <row r="65" spans="1:964" s="13" customFormat="1" ht="13" x14ac:dyDescent="0.3">
      <c r="A65" s="13" t="s">
        <v>98</v>
      </c>
      <c r="B65" s="125" t="s">
        <v>89</v>
      </c>
      <c r="C65" s="4">
        <v>4966398217310</v>
      </c>
      <c r="D65" s="5" t="s">
        <v>27</v>
      </c>
      <c r="E65" s="91" t="s">
        <v>3</v>
      </c>
      <c r="F65" s="92" t="s">
        <v>4</v>
      </c>
      <c r="G65" s="93" t="s">
        <v>37</v>
      </c>
      <c r="H65" s="94">
        <v>5577098686169</v>
      </c>
      <c r="I65" s="159">
        <v>67342</v>
      </c>
      <c r="J65" s="100" t="s">
        <v>30</v>
      </c>
      <c r="K65" s="100" t="s">
        <v>30</v>
      </c>
      <c r="L65" s="100"/>
      <c r="M65" s="96" t="s">
        <v>120</v>
      </c>
      <c r="N65" s="96" t="s">
        <v>120</v>
      </c>
      <c r="O65" s="3"/>
      <c r="P65" s="3"/>
      <c r="Q65" s="3"/>
      <c r="T65" s="3"/>
      <c r="U65" s="3"/>
      <c r="V65" s="22"/>
      <c r="W65" s="21"/>
      <c r="Z65" s="25"/>
      <c r="AA65" s="7"/>
      <c r="AB65" s="4"/>
      <c r="AC65" s="30"/>
      <c r="AD65" s="36"/>
      <c r="AE65" s="4"/>
      <c r="AF65" s="30"/>
    </row>
    <row r="66" spans="1:964" x14ac:dyDescent="0.25">
      <c r="B66" s="70" t="s">
        <v>102</v>
      </c>
      <c r="C66" s="72"/>
      <c r="D66" s="72"/>
      <c r="E66" s="102"/>
      <c r="F66" s="102"/>
      <c r="G66" s="102"/>
      <c r="H66" s="102"/>
      <c r="I66" s="156">
        <f>I65</f>
        <v>67342</v>
      </c>
      <c r="J66" s="98"/>
      <c r="K66" s="98"/>
      <c r="L66" s="98"/>
      <c r="M66" s="98"/>
      <c r="N66" s="98"/>
    </row>
    <row r="67" spans="1:964" x14ac:dyDescent="0.25">
      <c r="B67" s="70" t="s">
        <v>103</v>
      </c>
      <c r="C67" s="72"/>
      <c r="D67" s="72"/>
      <c r="E67" s="102"/>
      <c r="F67" s="102"/>
      <c r="G67" s="102"/>
      <c r="H67" s="102"/>
      <c r="I67" s="156">
        <v>0</v>
      </c>
      <c r="J67" s="98"/>
      <c r="K67" s="98"/>
      <c r="L67" s="98"/>
      <c r="M67" s="98"/>
      <c r="N67" s="98"/>
    </row>
    <row r="68" spans="1:964" x14ac:dyDescent="0.25">
      <c r="B68" s="70" t="s">
        <v>104</v>
      </c>
      <c r="C68" s="72"/>
      <c r="D68" s="72"/>
      <c r="E68" s="102"/>
      <c r="F68" s="102"/>
      <c r="G68" s="102"/>
      <c r="H68" s="102"/>
      <c r="I68" s="156">
        <f>I66</f>
        <v>67342</v>
      </c>
      <c r="J68" s="98"/>
      <c r="K68" s="98"/>
      <c r="L68" s="98"/>
      <c r="M68" s="98"/>
      <c r="N68" s="98"/>
    </row>
    <row r="69" spans="1:964" x14ac:dyDescent="0.25">
      <c r="B69" s="70" t="s">
        <v>105</v>
      </c>
      <c r="C69" s="72"/>
      <c r="D69" s="72"/>
      <c r="E69" s="102"/>
      <c r="F69" s="102"/>
      <c r="G69" s="102"/>
      <c r="H69" s="102"/>
      <c r="I69" s="156">
        <f>I67</f>
        <v>0</v>
      </c>
      <c r="J69" s="98"/>
      <c r="K69" s="98"/>
      <c r="L69" s="98"/>
      <c r="M69" s="98"/>
      <c r="N69" s="98"/>
    </row>
    <row r="70" spans="1:964" s="73" customFormat="1" x14ac:dyDescent="0.25">
      <c r="E70" s="99"/>
      <c r="F70" s="99"/>
      <c r="G70" s="99"/>
      <c r="H70" s="99"/>
      <c r="I70" s="157"/>
      <c r="J70" s="99"/>
      <c r="K70" s="99"/>
      <c r="L70" s="99"/>
      <c r="M70" s="99"/>
      <c r="N70" s="99"/>
    </row>
    <row r="71" spans="1:964" s="77" customFormat="1" x14ac:dyDescent="0.25">
      <c r="A71" s="77" t="s">
        <v>98</v>
      </c>
      <c r="B71" s="125" t="s">
        <v>38</v>
      </c>
      <c r="C71" s="132">
        <v>9210196018085</v>
      </c>
      <c r="D71" s="133" t="s">
        <v>27</v>
      </c>
      <c r="E71" s="149" t="s">
        <v>3</v>
      </c>
      <c r="F71" s="150" t="s">
        <v>10</v>
      </c>
      <c r="G71" s="111" t="s">
        <v>36</v>
      </c>
      <c r="H71" s="112">
        <v>986195282529</v>
      </c>
      <c r="I71" s="174">
        <v>41000</v>
      </c>
      <c r="J71" s="113" t="s">
        <v>30</v>
      </c>
      <c r="K71" s="113" t="s">
        <v>27</v>
      </c>
      <c r="L71" s="174">
        <v>10000</v>
      </c>
      <c r="M71" s="113" t="s">
        <v>121</v>
      </c>
      <c r="N71" s="113" t="s">
        <v>121</v>
      </c>
      <c r="O71" s="87"/>
      <c r="P71" s="87"/>
      <c r="Q71" s="87"/>
      <c r="R71" s="141"/>
      <c r="S71" s="70"/>
      <c r="T71" s="87"/>
      <c r="U71" s="87"/>
      <c r="V71" s="151"/>
      <c r="W71" s="152"/>
      <c r="X71" s="70"/>
      <c r="Y71" s="70"/>
      <c r="Z71" s="87"/>
      <c r="AA71" s="153"/>
      <c r="AB71" s="152"/>
      <c r="AC71" s="70"/>
      <c r="AD71" s="154"/>
      <c r="AE71" s="152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  <c r="IV71" s="70"/>
      <c r="IW71" s="70"/>
      <c r="IX71" s="70"/>
      <c r="IY71" s="70"/>
      <c r="IZ71" s="70"/>
      <c r="JA71" s="70"/>
      <c r="JB71" s="70"/>
      <c r="JC71" s="70"/>
      <c r="JD71" s="70"/>
      <c r="JE71" s="70"/>
      <c r="JF71" s="70"/>
      <c r="JG71" s="70"/>
      <c r="JH71" s="70"/>
      <c r="JI71" s="70"/>
      <c r="JJ71" s="70"/>
      <c r="JK71" s="70"/>
      <c r="JL71" s="70"/>
      <c r="JM71" s="70"/>
      <c r="JN71" s="70"/>
      <c r="JO71" s="70"/>
      <c r="JP71" s="70"/>
      <c r="JQ71" s="70"/>
      <c r="JR71" s="70"/>
      <c r="JS71" s="70"/>
      <c r="JT71" s="70"/>
      <c r="JU71" s="70"/>
      <c r="JV71" s="70"/>
      <c r="JW71" s="70"/>
      <c r="JX71" s="70"/>
      <c r="JY71" s="70"/>
      <c r="JZ71" s="70"/>
      <c r="KA71" s="70"/>
      <c r="KB71" s="70"/>
      <c r="KC71" s="70"/>
      <c r="KD71" s="70"/>
      <c r="KE71" s="70"/>
      <c r="KF71" s="70"/>
      <c r="KG71" s="70"/>
      <c r="KH71" s="70"/>
      <c r="KI71" s="70"/>
      <c r="KJ71" s="70"/>
      <c r="KK71" s="70"/>
      <c r="KL71" s="70"/>
      <c r="KM71" s="70"/>
      <c r="KN71" s="70"/>
      <c r="KO71" s="70"/>
      <c r="KP71" s="70"/>
      <c r="KQ71" s="70"/>
      <c r="KR71" s="70"/>
      <c r="KS71" s="70"/>
      <c r="KT71" s="70"/>
      <c r="KU71" s="70"/>
      <c r="KV71" s="70"/>
      <c r="KW71" s="70"/>
      <c r="KX71" s="70"/>
      <c r="KY71" s="70"/>
      <c r="KZ71" s="70"/>
      <c r="LA71" s="70"/>
      <c r="LB71" s="70"/>
      <c r="LC71" s="70"/>
      <c r="LD71" s="70"/>
      <c r="LE71" s="70"/>
      <c r="LF71" s="70"/>
      <c r="LG71" s="70"/>
      <c r="LH71" s="70"/>
      <c r="LI71" s="70"/>
      <c r="LJ71" s="70"/>
      <c r="LK71" s="70"/>
      <c r="LL71" s="70"/>
      <c r="LM71" s="70"/>
      <c r="LN71" s="70"/>
      <c r="LO71" s="70"/>
      <c r="LP71" s="70"/>
      <c r="LQ71" s="70"/>
      <c r="LR71" s="70"/>
      <c r="LS71" s="70"/>
      <c r="LT71" s="70"/>
      <c r="LU71" s="70"/>
      <c r="LV71" s="70"/>
      <c r="LW71" s="70"/>
      <c r="LX71" s="70"/>
      <c r="LY71" s="70"/>
      <c r="LZ71" s="70"/>
      <c r="MA71" s="70"/>
      <c r="MB71" s="70"/>
      <c r="MC71" s="70"/>
      <c r="MD71" s="70"/>
      <c r="ME71" s="70"/>
      <c r="MF71" s="70"/>
      <c r="MG71" s="70"/>
      <c r="MH71" s="70"/>
      <c r="MI71" s="70"/>
      <c r="MJ71" s="70"/>
      <c r="MK71" s="70"/>
      <c r="ML71" s="70"/>
      <c r="MM71" s="70"/>
      <c r="MN71" s="70"/>
      <c r="MO71" s="70"/>
      <c r="MP71" s="70"/>
      <c r="MQ71" s="70"/>
      <c r="MR71" s="70"/>
      <c r="MS71" s="70"/>
      <c r="MT71" s="70"/>
      <c r="MU71" s="70"/>
      <c r="MV71" s="70"/>
      <c r="MW71" s="70"/>
      <c r="MX71" s="70"/>
      <c r="MY71" s="70"/>
      <c r="MZ71" s="70"/>
      <c r="NA71" s="70"/>
      <c r="NB71" s="70"/>
      <c r="NC71" s="70"/>
      <c r="ND71" s="70"/>
      <c r="NE71" s="70"/>
      <c r="NF71" s="70"/>
      <c r="NG71" s="70"/>
      <c r="NH71" s="70"/>
      <c r="NI71" s="70"/>
      <c r="NJ71" s="70"/>
      <c r="NK71" s="70"/>
      <c r="NL71" s="70"/>
      <c r="NM71" s="70"/>
      <c r="NN71" s="70"/>
      <c r="NO71" s="70"/>
      <c r="NP71" s="70"/>
      <c r="NQ71" s="70"/>
      <c r="NR71" s="70"/>
      <c r="NS71" s="70"/>
      <c r="NT71" s="70"/>
      <c r="NU71" s="70"/>
      <c r="NV71" s="70"/>
      <c r="NW71" s="70"/>
      <c r="NX71" s="70"/>
      <c r="NY71" s="70"/>
      <c r="NZ71" s="70"/>
      <c r="OA71" s="70"/>
      <c r="OB71" s="70"/>
      <c r="OC71" s="70"/>
      <c r="OD71" s="70"/>
      <c r="OE71" s="70"/>
      <c r="OF71" s="70"/>
      <c r="OG71" s="70"/>
      <c r="OH71" s="70"/>
      <c r="OI71" s="70"/>
      <c r="OJ71" s="70"/>
      <c r="OK71" s="70"/>
      <c r="OL71" s="70"/>
      <c r="OM71" s="70"/>
      <c r="ON71" s="70"/>
      <c r="OO71" s="70"/>
      <c r="OP71" s="70"/>
      <c r="OQ71" s="70"/>
      <c r="OR71" s="70"/>
      <c r="OS71" s="70"/>
      <c r="OT71" s="70"/>
      <c r="OU71" s="70"/>
      <c r="OV71" s="70"/>
      <c r="OW71" s="70"/>
      <c r="OX71" s="70"/>
      <c r="OY71" s="70"/>
      <c r="OZ71" s="70"/>
      <c r="PA71" s="70"/>
      <c r="PB71" s="70"/>
      <c r="PC71" s="70"/>
      <c r="PD71" s="70"/>
      <c r="PE71" s="70"/>
      <c r="PF71" s="70"/>
      <c r="PG71" s="70"/>
      <c r="PH71" s="70"/>
      <c r="PI71" s="70"/>
      <c r="PJ71" s="70"/>
      <c r="PK71" s="70"/>
      <c r="PL71" s="70"/>
      <c r="PM71" s="70"/>
      <c r="PN71" s="70"/>
      <c r="PO71" s="70"/>
      <c r="PP71" s="70"/>
      <c r="PQ71" s="70"/>
      <c r="PR71" s="70"/>
      <c r="PS71" s="70"/>
      <c r="PT71" s="70"/>
      <c r="PU71" s="70"/>
      <c r="PV71" s="70"/>
      <c r="PW71" s="70"/>
      <c r="PX71" s="70"/>
      <c r="PY71" s="70"/>
      <c r="PZ71" s="70"/>
      <c r="QA71" s="70"/>
      <c r="QB71" s="70"/>
      <c r="QC71" s="70"/>
      <c r="QD71" s="70"/>
      <c r="QE71" s="70"/>
      <c r="QF71" s="70"/>
      <c r="QG71" s="70"/>
      <c r="QH71" s="70"/>
      <c r="QI71" s="70"/>
      <c r="QJ71" s="70"/>
      <c r="QK71" s="70"/>
      <c r="QL71" s="70"/>
      <c r="QM71" s="70"/>
      <c r="QN71" s="70"/>
      <c r="QO71" s="70"/>
      <c r="QP71" s="70"/>
      <c r="QQ71" s="70"/>
      <c r="QR71" s="70"/>
      <c r="QS71" s="70"/>
      <c r="QT71" s="70"/>
      <c r="QU71" s="70"/>
      <c r="QV71" s="70"/>
      <c r="QW71" s="70"/>
      <c r="QX71" s="70"/>
      <c r="QY71" s="70"/>
      <c r="QZ71" s="70"/>
      <c r="RA71" s="70"/>
      <c r="RB71" s="70"/>
      <c r="RC71" s="70"/>
      <c r="RD71" s="70"/>
      <c r="RE71" s="70"/>
      <c r="RF71" s="70"/>
      <c r="RG71" s="70"/>
      <c r="RH71" s="70"/>
      <c r="RI71" s="70"/>
      <c r="RJ71" s="70"/>
      <c r="RK71" s="70"/>
      <c r="RL71" s="70"/>
      <c r="RM71" s="70"/>
      <c r="RN71" s="70"/>
      <c r="RO71" s="70"/>
      <c r="RP71" s="70"/>
      <c r="RQ71" s="70"/>
      <c r="RR71" s="70"/>
      <c r="RS71" s="70"/>
      <c r="RT71" s="70"/>
      <c r="RU71" s="70"/>
      <c r="RV71" s="70"/>
      <c r="RW71" s="70"/>
      <c r="RX71" s="70"/>
      <c r="RY71" s="70"/>
      <c r="RZ71" s="70"/>
      <c r="SA71" s="70"/>
      <c r="SB71" s="70"/>
      <c r="SC71" s="70"/>
      <c r="SD71" s="70"/>
      <c r="SE71" s="70"/>
      <c r="SF71" s="70"/>
      <c r="SG71" s="70"/>
      <c r="SH71" s="70"/>
      <c r="SI71" s="70"/>
      <c r="SJ71" s="70"/>
      <c r="SK71" s="70"/>
      <c r="SL71" s="70"/>
      <c r="SM71" s="70"/>
      <c r="SN71" s="70"/>
      <c r="SO71" s="70"/>
      <c r="SP71" s="70"/>
      <c r="SQ71" s="70"/>
      <c r="SR71" s="70"/>
      <c r="SS71" s="70"/>
      <c r="ST71" s="70"/>
      <c r="SU71" s="70"/>
      <c r="SV71" s="70"/>
      <c r="SW71" s="70"/>
      <c r="SX71" s="70"/>
      <c r="SY71" s="70"/>
      <c r="SZ71" s="70"/>
      <c r="TA71" s="70"/>
      <c r="TB71" s="70"/>
      <c r="TC71" s="70"/>
      <c r="TD71" s="70"/>
      <c r="TE71" s="70"/>
      <c r="TF71" s="70"/>
      <c r="TG71" s="70"/>
      <c r="TH71" s="70"/>
      <c r="TI71" s="70"/>
      <c r="TJ71" s="70"/>
      <c r="TK71" s="70"/>
      <c r="TL71" s="70"/>
      <c r="TM71" s="70"/>
      <c r="TN71" s="70"/>
      <c r="TO71" s="70"/>
      <c r="TP71" s="70"/>
      <c r="TQ71" s="70"/>
      <c r="TR71" s="70"/>
      <c r="TS71" s="70"/>
      <c r="TT71" s="70"/>
      <c r="TU71" s="70"/>
      <c r="TV71" s="70"/>
      <c r="TW71" s="70"/>
      <c r="TX71" s="70"/>
      <c r="TY71" s="70"/>
      <c r="TZ71" s="70"/>
      <c r="UA71" s="70"/>
      <c r="UB71" s="70"/>
      <c r="UC71" s="70"/>
      <c r="UD71" s="70"/>
      <c r="UE71" s="70"/>
      <c r="UF71" s="70"/>
      <c r="UG71" s="70"/>
      <c r="UH71" s="70"/>
      <c r="UI71" s="70"/>
      <c r="UJ71" s="70"/>
      <c r="UK71" s="70"/>
      <c r="UL71" s="70"/>
      <c r="UM71" s="70"/>
      <c r="UN71" s="70"/>
      <c r="UO71" s="70"/>
      <c r="UP71" s="70"/>
      <c r="UQ71" s="70"/>
      <c r="UR71" s="70"/>
      <c r="US71" s="70"/>
      <c r="UT71" s="70"/>
      <c r="UU71" s="70"/>
      <c r="UV71" s="70"/>
      <c r="UW71" s="70"/>
      <c r="UX71" s="70"/>
      <c r="UY71" s="70"/>
      <c r="UZ71" s="70"/>
      <c r="VA71" s="70"/>
      <c r="VB71" s="70"/>
      <c r="VC71" s="70"/>
      <c r="VD71" s="70"/>
      <c r="VE71" s="70"/>
      <c r="VF71" s="70"/>
      <c r="VG71" s="70"/>
      <c r="VH71" s="70"/>
      <c r="VI71" s="70"/>
      <c r="VJ71" s="70"/>
      <c r="VK71" s="70"/>
      <c r="VL71" s="70"/>
      <c r="VM71" s="70"/>
      <c r="VN71" s="70"/>
      <c r="VO71" s="70"/>
      <c r="VP71" s="70"/>
      <c r="VQ71" s="70"/>
      <c r="VR71" s="70"/>
      <c r="VS71" s="70"/>
      <c r="VT71" s="70"/>
      <c r="VU71" s="70"/>
      <c r="VV71" s="70"/>
      <c r="VW71" s="70"/>
      <c r="VX71" s="70"/>
      <c r="VY71" s="70"/>
      <c r="VZ71" s="70"/>
      <c r="WA71" s="70"/>
      <c r="WB71" s="70"/>
      <c r="WC71" s="70"/>
      <c r="WD71" s="70"/>
      <c r="WE71" s="70"/>
      <c r="WF71" s="70"/>
      <c r="WG71" s="70"/>
      <c r="WH71" s="70"/>
      <c r="WI71" s="70"/>
      <c r="WJ71" s="70"/>
      <c r="WK71" s="70"/>
      <c r="WL71" s="70"/>
      <c r="WM71" s="70"/>
      <c r="WN71" s="70"/>
      <c r="WO71" s="70"/>
      <c r="WP71" s="70"/>
      <c r="WQ71" s="70"/>
      <c r="WR71" s="70"/>
      <c r="WS71" s="70"/>
      <c r="WT71" s="70"/>
      <c r="WU71" s="70"/>
      <c r="WV71" s="70"/>
      <c r="WW71" s="70"/>
      <c r="WX71" s="70"/>
      <c r="WY71" s="70"/>
      <c r="WZ71" s="70"/>
      <c r="XA71" s="70"/>
      <c r="XB71" s="70"/>
      <c r="XC71" s="70"/>
      <c r="XD71" s="70"/>
      <c r="XE71" s="70"/>
      <c r="XF71" s="70"/>
      <c r="XG71" s="70"/>
      <c r="XH71" s="70"/>
      <c r="XI71" s="70"/>
      <c r="XJ71" s="70"/>
      <c r="XK71" s="70"/>
      <c r="XL71" s="70"/>
      <c r="XM71" s="70"/>
      <c r="XN71" s="70"/>
      <c r="XO71" s="70"/>
      <c r="XP71" s="70"/>
      <c r="XQ71" s="70"/>
      <c r="XR71" s="70"/>
      <c r="XS71" s="70"/>
      <c r="XT71" s="70"/>
      <c r="XU71" s="70"/>
      <c r="XV71" s="70"/>
      <c r="XW71" s="70"/>
      <c r="XX71" s="70"/>
      <c r="XY71" s="70"/>
      <c r="XZ71" s="70"/>
      <c r="YA71" s="70"/>
      <c r="YB71" s="70"/>
      <c r="YC71" s="70"/>
      <c r="YD71" s="70"/>
      <c r="YE71" s="70"/>
      <c r="YF71" s="70"/>
      <c r="YG71" s="70"/>
      <c r="YH71" s="70"/>
      <c r="YI71" s="70"/>
      <c r="YJ71" s="70"/>
      <c r="YK71" s="70"/>
      <c r="YL71" s="70"/>
      <c r="YM71" s="70"/>
      <c r="YN71" s="70"/>
      <c r="YO71" s="70"/>
      <c r="YP71" s="70"/>
      <c r="YQ71" s="70"/>
      <c r="YR71" s="70"/>
      <c r="YS71" s="70"/>
      <c r="YT71" s="70"/>
      <c r="YU71" s="70"/>
      <c r="YV71" s="70"/>
      <c r="YW71" s="70"/>
      <c r="YX71" s="70"/>
      <c r="YY71" s="70"/>
      <c r="YZ71" s="70"/>
      <c r="ZA71" s="70"/>
      <c r="ZB71" s="70"/>
      <c r="ZC71" s="70"/>
      <c r="ZD71" s="70"/>
      <c r="ZE71" s="70"/>
      <c r="ZF71" s="70"/>
      <c r="ZG71" s="70"/>
      <c r="ZH71" s="70"/>
      <c r="ZI71" s="70"/>
      <c r="ZJ71" s="70"/>
      <c r="ZK71" s="70"/>
      <c r="ZL71" s="70"/>
      <c r="ZM71" s="70"/>
      <c r="ZN71" s="70"/>
      <c r="ZO71" s="70"/>
      <c r="ZP71" s="70"/>
      <c r="ZQ71" s="70"/>
      <c r="ZR71" s="70"/>
      <c r="ZS71" s="70"/>
      <c r="ZT71" s="70"/>
      <c r="ZU71" s="70"/>
      <c r="ZV71" s="70"/>
      <c r="ZW71" s="70"/>
      <c r="ZX71" s="70"/>
      <c r="ZY71" s="70"/>
      <c r="ZZ71" s="70"/>
      <c r="AAA71" s="70"/>
      <c r="AAB71" s="70"/>
      <c r="AAC71" s="70"/>
      <c r="AAD71" s="70"/>
      <c r="AAE71" s="70"/>
      <c r="AAF71" s="70"/>
      <c r="AAG71" s="70"/>
      <c r="AAH71" s="70"/>
      <c r="AAI71" s="70"/>
      <c r="AAJ71" s="70"/>
      <c r="AAK71" s="70"/>
      <c r="AAL71" s="70"/>
      <c r="AAM71" s="70"/>
      <c r="AAN71" s="70"/>
      <c r="AAO71" s="70"/>
      <c r="AAP71" s="70"/>
      <c r="AAQ71" s="70"/>
      <c r="AAR71" s="70"/>
      <c r="AAS71" s="70"/>
      <c r="AAT71" s="70"/>
      <c r="AAU71" s="70"/>
      <c r="AAV71" s="70"/>
      <c r="AAW71" s="70"/>
      <c r="AAX71" s="70"/>
      <c r="AAY71" s="70"/>
      <c r="AAZ71" s="70"/>
      <c r="ABA71" s="70"/>
      <c r="ABB71" s="70"/>
      <c r="ABC71" s="70"/>
      <c r="ABD71" s="70"/>
      <c r="ABE71" s="70"/>
      <c r="ABF71" s="70"/>
      <c r="ABG71" s="70"/>
      <c r="ABH71" s="70"/>
      <c r="ABI71" s="70"/>
      <c r="ABJ71" s="70"/>
      <c r="ABK71" s="70"/>
      <c r="ABL71" s="70"/>
      <c r="ABM71" s="70"/>
      <c r="ABN71" s="70"/>
      <c r="ABO71" s="70"/>
      <c r="ABP71" s="70"/>
      <c r="ABQ71" s="70"/>
      <c r="ABR71" s="70"/>
      <c r="ABS71" s="70"/>
      <c r="ABT71" s="70"/>
      <c r="ABU71" s="70"/>
      <c r="ABV71" s="70"/>
      <c r="ABW71" s="70"/>
      <c r="ABX71" s="70"/>
      <c r="ABY71" s="70"/>
      <c r="ABZ71" s="70"/>
      <c r="ACA71" s="70"/>
      <c r="ACB71" s="70"/>
      <c r="ACC71" s="70"/>
      <c r="ACD71" s="70"/>
      <c r="ACE71" s="70"/>
      <c r="ACF71" s="70"/>
      <c r="ACG71" s="70"/>
      <c r="ACH71" s="70"/>
      <c r="ACI71" s="70"/>
      <c r="ACJ71" s="70"/>
      <c r="ACK71" s="70"/>
      <c r="ACL71" s="70"/>
      <c r="ACM71" s="70"/>
      <c r="ACN71" s="70"/>
      <c r="ACO71" s="70"/>
      <c r="ACP71" s="70"/>
      <c r="ACQ71" s="70"/>
      <c r="ACR71" s="70"/>
      <c r="ACS71" s="70"/>
      <c r="ACT71" s="70"/>
      <c r="ACU71" s="70"/>
      <c r="ACV71" s="70"/>
      <c r="ACW71" s="70"/>
      <c r="ACX71" s="70"/>
      <c r="ACY71" s="70"/>
      <c r="ACZ71" s="70"/>
      <c r="ADA71" s="70"/>
      <c r="ADB71" s="70"/>
      <c r="ADC71" s="70"/>
      <c r="ADD71" s="70"/>
      <c r="ADE71" s="70"/>
      <c r="ADF71" s="70"/>
      <c r="ADG71" s="70"/>
      <c r="ADH71" s="70"/>
      <c r="ADI71" s="70"/>
      <c r="ADJ71" s="70"/>
      <c r="ADK71" s="70"/>
      <c r="ADL71" s="70"/>
      <c r="ADM71" s="70"/>
      <c r="ADN71" s="70"/>
      <c r="ADO71" s="70"/>
      <c r="ADP71" s="70"/>
      <c r="ADQ71" s="70"/>
      <c r="ADR71" s="70"/>
      <c r="ADS71" s="70"/>
      <c r="ADT71" s="70"/>
      <c r="ADU71" s="70"/>
      <c r="ADV71" s="70"/>
      <c r="ADW71" s="70"/>
      <c r="ADX71" s="70"/>
      <c r="ADY71" s="70"/>
      <c r="ADZ71" s="70"/>
      <c r="AEA71" s="70"/>
      <c r="AEB71" s="70"/>
      <c r="AEC71" s="70"/>
      <c r="AED71" s="70"/>
      <c r="AEE71" s="70"/>
      <c r="AEF71" s="70"/>
      <c r="AEG71" s="70"/>
      <c r="AEH71" s="70"/>
      <c r="AEI71" s="70"/>
      <c r="AEJ71" s="70"/>
      <c r="AEK71" s="70"/>
      <c r="AEL71" s="70"/>
      <c r="AEM71" s="70"/>
      <c r="AEN71" s="70"/>
      <c r="AEO71" s="70"/>
      <c r="AEP71" s="70"/>
      <c r="AEQ71" s="70"/>
      <c r="AER71" s="70"/>
      <c r="AES71" s="70"/>
      <c r="AET71" s="70"/>
      <c r="AEU71" s="70"/>
      <c r="AEV71" s="70"/>
      <c r="AEW71" s="70"/>
      <c r="AEX71" s="70"/>
      <c r="AEY71" s="70"/>
      <c r="AEZ71" s="70"/>
      <c r="AFA71" s="70"/>
      <c r="AFB71" s="70"/>
      <c r="AFC71" s="70"/>
      <c r="AFD71" s="70"/>
      <c r="AFE71" s="70"/>
      <c r="AFF71" s="70"/>
      <c r="AFG71" s="70"/>
      <c r="AFH71" s="70"/>
      <c r="AFI71" s="70"/>
      <c r="AFJ71" s="70"/>
      <c r="AFK71" s="70"/>
      <c r="AFL71" s="70"/>
      <c r="AFM71" s="70"/>
      <c r="AFN71" s="70"/>
      <c r="AFO71" s="70"/>
      <c r="AFP71" s="70"/>
      <c r="AFQ71" s="70"/>
      <c r="AFR71" s="70"/>
      <c r="AFS71" s="70"/>
      <c r="AFT71" s="70"/>
      <c r="AFU71" s="70"/>
      <c r="AFV71" s="70"/>
      <c r="AFW71" s="70"/>
      <c r="AFX71" s="70"/>
      <c r="AFY71" s="70"/>
      <c r="AFZ71" s="70"/>
      <c r="AGA71" s="70"/>
      <c r="AGB71" s="70"/>
      <c r="AGC71" s="70"/>
      <c r="AGD71" s="70"/>
      <c r="AGE71" s="70"/>
      <c r="AGF71" s="70"/>
      <c r="AGG71" s="70"/>
      <c r="AGH71" s="70"/>
      <c r="AGI71" s="70"/>
      <c r="AGJ71" s="70"/>
      <c r="AGK71" s="70"/>
      <c r="AGL71" s="70"/>
      <c r="AGM71" s="70"/>
      <c r="AGN71" s="70"/>
      <c r="AGO71" s="70"/>
      <c r="AGP71" s="70"/>
      <c r="AGQ71" s="70"/>
      <c r="AGR71" s="70"/>
      <c r="AGS71" s="70"/>
      <c r="AGT71" s="70"/>
      <c r="AGU71" s="70"/>
      <c r="AGV71" s="70"/>
      <c r="AGW71" s="70"/>
      <c r="AGX71" s="70"/>
      <c r="AGY71" s="70"/>
      <c r="AGZ71" s="70"/>
      <c r="AHA71" s="70"/>
      <c r="AHB71" s="70"/>
      <c r="AHC71" s="70"/>
      <c r="AHD71" s="70"/>
      <c r="AHE71" s="70"/>
      <c r="AHF71" s="70"/>
      <c r="AHG71" s="70"/>
      <c r="AHH71" s="70"/>
      <c r="AHI71" s="70"/>
      <c r="AHJ71" s="70"/>
      <c r="AHK71" s="70"/>
      <c r="AHL71" s="70"/>
      <c r="AHM71" s="70"/>
      <c r="AHN71" s="70"/>
      <c r="AHO71" s="70"/>
      <c r="AHP71" s="70"/>
      <c r="AHQ71" s="70"/>
      <c r="AHR71" s="70"/>
      <c r="AHS71" s="70"/>
      <c r="AHT71" s="70"/>
      <c r="AHU71" s="70"/>
      <c r="AHV71" s="70"/>
      <c r="AHW71" s="70"/>
      <c r="AHX71" s="70"/>
      <c r="AHY71" s="70"/>
      <c r="AHZ71" s="70"/>
      <c r="AIA71" s="70"/>
      <c r="AIB71" s="70"/>
      <c r="AIC71" s="70"/>
      <c r="AID71" s="70"/>
      <c r="AIE71" s="70"/>
      <c r="AIF71" s="70"/>
      <c r="AIG71" s="70"/>
      <c r="AIH71" s="70"/>
      <c r="AII71" s="70"/>
      <c r="AIJ71" s="70"/>
      <c r="AIK71" s="70"/>
      <c r="AIL71" s="70"/>
      <c r="AIM71" s="70"/>
      <c r="AIN71" s="70"/>
      <c r="AIO71" s="70"/>
      <c r="AIP71" s="70"/>
      <c r="AIQ71" s="70"/>
      <c r="AIR71" s="70"/>
      <c r="AIS71" s="70"/>
      <c r="AIT71" s="70"/>
      <c r="AIU71" s="70"/>
      <c r="AIV71" s="70"/>
      <c r="AIW71" s="70"/>
      <c r="AIX71" s="70"/>
      <c r="AIY71" s="70"/>
      <c r="AIZ71" s="70"/>
      <c r="AJA71" s="70"/>
      <c r="AJB71" s="70"/>
      <c r="AJC71" s="70"/>
      <c r="AJD71" s="70"/>
      <c r="AJE71" s="70"/>
      <c r="AJF71" s="70"/>
      <c r="AJG71" s="70"/>
      <c r="AJH71" s="70"/>
      <c r="AJI71" s="70"/>
      <c r="AJJ71" s="70"/>
      <c r="AJK71" s="70"/>
      <c r="AJL71" s="70"/>
      <c r="AJM71" s="70"/>
      <c r="AJN71" s="70"/>
      <c r="AJO71" s="70"/>
      <c r="AJP71" s="70"/>
      <c r="AJQ71" s="70"/>
      <c r="AJR71" s="70"/>
      <c r="AJS71" s="70"/>
      <c r="AJT71" s="70"/>
      <c r="AJU71" s="70"/>
      <c r="AJV71" s="70"/>
      <c r="AJW71" s="70"/>
      <c r="AJX71" s="70"/>
      <c r="AJY71" s="70"/>
      <c r="AJZ71" s="70"/>
      <c r="AKA71" s="70"/>
      <c r="AKB71" s="70"/>
    </row>
    <row r="72" spans="1:964" s="13" customFormat="1" ht="13" x14ac:dyDescent="0.3">
      <c r="A72" s="13" t="s">
        <v>98</v>
      </c>
      <c r="B72" s="125" t="s">
        <v>38</v>
      </c>
      <c r="C72" s="132">
        <v>921019601808</v>
      </c>
      <c r="D72" s="133" t="s">
        <v>30</v>
      </c>
      <c r="E72" s="91" t="s">
        <v>3</v>
      </c>
      <c r="F72" s="103" t="s">
        <v>4</v>
      </c>
      <c r="G72" s="93" t="s">
        <v>37</v>
      </c>
      <c r="H72" s="94">
        <v>811064378761</v>
      </c>
      <c r="I72" s="176">
        <v>14000</v>
      </c>
      <c r="J72" s="96" t="s">
        <v>30</v>
      </c>
      <c r="K72" s="96" t="s">
        <v>30</v>
      </c>
      <c r="L72" s="96"/>
      <c r="M72" s="113" t="s">
        <v>121</v>
      </c>
      <c r="N72" s="173" t="s">
        <v>121</v>
      </c>
      <c r="O72" s="3"/>
      <c r="P72" s="3"/>
      <c r="Q72" s="3"/>
      <c r="R72" s="16"/>
      <c r="T72" s="17"/>
      <c r="U72" s="17"/>
      <c r="V72" s="18"/>
      <c r="W72" s="18"/>
      <c r="Z72" s="3"/>
      <c r="AA72" s="22"/>
      <c r="AB72" s="21"/>
      <c r="AD72" s="22"/>
      <c r="AE72" s="21"/>
    </row>
    <row r="73" spans="1:964" x14ac:dyDescent="0.25">
      <c r="B73" s="70" t="s">
        <v>102</v>
      </c>
      <c r="C73" s="72"/>
      <c r="D73" s="72"/>
      <c r="E73" s="102"/>
      <c r="F73" s="102"/>
      <c r="G73" s="102"/>
      <c r="H73" s="102"/>
      <c r="I73" s="175">
        <v>0</v>
      </c>
      <c r="J73" s="98"/>
      <c r="K73" s="98"/>
      <c r="L73" s="98"/>
      <c r="M73" s="98"/>
      <c r="N73" s="98"/>
    </row>
    <row r="74" spans="1:964" x14ac:dyDescent="0.25">
      <c r="B74" s="70" t="s">
        <v>103</v>
      </c>
      <c r="C74" s="72"/>
      <c r="D74" s="72"/>
      <c r="E74" s="102"/>
      <c r="F74" s="102"/>
      <c r="G74" s="102"/>
      <c r="H74" s="102"/>
      <c r="I74" s="175">
        <f>(41000-10000)+14000</f>
        <v>45000</v>
      </c>
      <c r="J74" s="98"/>
      <c r="K74" s="98"/>
      <c r="L74" s="98"/>
      <c r="M74" s="98"/>
      <c r="N74" s="98"/>
    </row>
    <row r="75" spans="1:964" x14ac:dyDescent="0.25">
      <c r="B75" s="70" t="s">
        <v>104</v>
      </c>
      <c r="C75" s="72"/>
      <c r="D75" s="72"/>
      <c r="E75" s="102"/>
      <c r="F75" s="102"/>
      <c r="G75" s="102"/>
      <c r="H75" s="102"/>
      <c r="I75" s="175">
        <v>0</v>
      </c>
      <c r="J75" s="98"/>
      <c r="K75" s="98"/>
      <c r="L75" s="98"/>
      <c r="M75" s="98"/>
      <c r="N75" s="98"/>
    </row>
    <row r="76" spans="1:964" x14ac:dyDescent="0.25">
      <c r="B76" s="70" t="s">
        <v>105</v>
      </c>
      <c r="C76" s="72"/>
      <c r="D76" s="72"/>
      <c r="E76" s="102"/>
      <c r="F76" s="102"/>
      <c r="G76" s="102"/>
      <c r="H76" s="102"/>
      <c r="I76" s="159">
        <f>I74</f>
        <v>45000</v>
      </c>
      <c r="J76" s="98"/>
      <c r="K76" s="98"/>
      <c r="L76" s="98"/>
      <c r="M76" s="98"/>
      <c r="N76" s="98"/>
    </row>
    <row r="77" spans="1:964" s="73" customFormat="1" x14ac:dyDescent="0.25">
      <c r="E77" s="99"/>
      <c r="F77" s="99"/>
      <c r="G77" s="99"/>
      <c r="H77" s="99"/>
      <c r="I77" s="157"/>
      <c r="J77" s="99"/>
      <c r="K77" s="99"/>
      <c r="L77" s="99"/>
      <c r="M77" s="99"/>
      <c r="N77" s="99"/>
    </row>
    <row r="78" spans="1:964" s="13" customFormat="1" x14ac:dyDescent="0.25">
      <c r="A78" s="13" t="s">
        <v>98</v>
      </c>
      <c r="B78" s="125" t="s">
        <v>39</v>
      </c>
      <c r="C78" s="132">
        <v>7105293826087</v>
      </c>
      <c r="D78" s="133" t="s">
        <v>30</v>
      </c>
      <c r="E78" s="91" t="s">
        <v>3</v>
      </c>
      <c r="F78" s="92" t="s">
        <v>8</v>
      </c>
      <c r="G78" s="93" t="s">
        <v>29</v>
      </c>
      <c r="H78" s="94">
        <v>351999723300</v>
      </c>
      <c r="I78" s="155">
        <f>55000/2</f>
        <v>27500</v>
      </c>
      <c r="J78" s="148" t="s">
        <v>27</v>
      </c>
      <c r="K78" s="96" t="s">
        <v>30</v>
      </c>
      <c r="L78" s="96"/>
      <c r="M78" s="113" t="s">
        <v>121</v>
      </c>
      <c r="N78" s="173" t="s">
        <v>121</v>
      </c>
      <c r="O78" s="19"/>
      <c r="P78" s="19"/>
      <c r="Q78" s="19"/>
      <c r="R78" s="16"/>
      <c r="T78" s="3"/>
      <c r="U78" s="3"/>
      <c r="V78" s="20"/>
      <c r="W78" s="21"/>
      <c r="Z78" s="3"/>
      <c r="AA78" s="22"/>
      <c r="AB78" s="21"/>
      <c r="AD78" s="22"/>
      <c r="AE78" s="21"/>
    </row>
    <row r="79" spans="1:964" s="13" customFormat="1" ht="13" x14ac:dyDescent="0.3">
      <c r="A79" s="13" t="s">
        <v>98</v>
      </c>
      <c r="B79" s="125" t="s">
        <v>39</v>
      </c>
      <c r="C79" s="132">
        <v>7105293826087</v>
      </c>
      <c r="D79" s="133" t="s">
        <v>27</v>
      </c>
      <c r="E79" s="91" t="s">
        <v>3</v>
      </c>
      <c r="F79" s="92" t="s">
        <v>4</v>
      </c>
      <c r="G79" s="93" t="s">
        <v>37</v>
      </c>
      <c r="H79" s="94">
        <v>276433466145</v>
      </c>
      <c r="I79" s="155">
        <v>200000</v>
      </c>
      <c r="J79" s="100" t="s">
        <v>30</v>
      </c>
      <c r="K79" s="96" t="s">
        <v>30</v>
      </c>
      <c r="L79" s="96"/>
      <c r="M79" s="113" t="s">
        <v>121</v>
      </c>
      <c r="N79" s="173" t="s">
        <v>121</v>
      </c>
      <c r="O79" s="3"/>
      <c r="P79" s="3"/>
      <c r="Q79" s="3"/>
      <c r="R79" s="16"/>
      <c r="T79" s="3"/>
      <c r="U79" s="3"/>
      <c r="V79" s="20"/>
      <c r="W79" s="21"/>
      <c r="Z79" s="25"/>
      <c r="AA79" s="26"/>
      <c r="AB79" s="27"/>
      <c r="AD79" s="28"/>
      <c r="AE79" s="21"/>
    </row>
    <row r="80" spans="1:964" s="13" customFormat="1" ht="13" x14ac:dyDescent="0.3">
      <c r="B80" s="70" t="s">
        <v>102</v>
      </c>
      <c r="C80" s="63"/>
      <c r="D80" s="64"/>
      <c r="E80" s="105"/>
      <c r="F80" s="106"/>
      <c r="G80" s="107"/>
      <c r="H80" s="108"/>
      <c r="I80" s="160">
        <v>0</v>
      </c>
      <c r="J80" s="100"/>
      <c r="K80" s="96"/>
      <c r="L80" s="96"/>
      <c r="M80" s="96"/>
      <c r="N80" s="96"/>
      <c r="O80" s="3"/>
      <c r="P80" s="3"/>
      <c r="Q80" s="3"/>
      <c r="R80" s="16"/>
      <c r="T80" s="3"/>
      <c r="U80" s="3"/>
      <c r="V80" s="20"/>
      <c r="W80" s="21"/>
      <c r="Z80" s="25"/>
      <c r="AA80" s="26"/>
      <c r="AB80" s="27"/>
      <c r="AD80" s="28"/>
      <c r="AE80" s="21"/>
    </row>
    <row r="81" spans="1:31" s="13" customFormat="1" ht="13" x14ac:dyDescent="0.3">
      <c r="B81" s="70" t="s">
        <v>103</v>
      </c>
      <c r="C81" s="63"/>
      <c r="D81" s="64"/>
      <c r="E81" s="105"/>
      <c r="F81" s="106"/>
      <c r="G81" s="107"/>
      <c r="H81" s="108"/>
      <c r="I81" s="160">
        <f>I78+I79</f>
        <v>227500</v>
      </c>
      <c r="J81" s="100"/>
      <c r="K81" s="96"/>
      <c r="L81" s="96"/>
      <c r="M81" s="96"/>
      <c r="N81" s="96"/>
      <c r="O81" s="3"/>
      <c r="P81" s="3"/>
      <c r="Q81" s="3"/>
      <c r="R81" s="16"/>
      <c r="T81" s="3"/>
      <c r="U81" s="3"/>
      <c r="V81" s="20"/>
      <c r="W81" s="21"/>
      <c r="Z81" s="25"/>
      <c r="AA81" s="26"/>
      <c r="AB81" s="27"/>
      <c r="AD81" s="28"/>
      <c r="AE81" s="21"/>
    </row>
    <row r="82" spans="1:31" x14ac:dyDescent="0.25">
      <c r="B82" s="70" t="s">
        <v>104</v>
      </c>
      <c r="C82" s="72"/>
      <c r="D82" s="72"/>
      <c r="E82" s="102"/>
      <c r="F82" s="102"/>
      <c r="G82" s="102"/>
      <c r="H82" s="102"/>
      <c r="I82" s="156">
        <v>0</v>
      </c>
      <c r="J82" s="98"/>
      <c r="K82" s="98"/>
      <c r="L82" s="98"/>
      <c r="M82" s="98"/>
      <c r="N82" s="98"/>
    </row>
    <row r="83" spans="1:31" x14ac:dyDescent="0.25">
      <c r="B83" s="70" t="s">
        <v>105</v>
      </c>
      <c r="C83" s="72"/>
      <c r="D83" s="72"/>
      <c r="E83" s="102"/>
      <c r="F83" s="102"/>
      <c r="G83" s="102"/>
      <c r="H83" s="102"/>
      <c r="I83" s="159">
        <v>100000</v>
      </c>
      <c r="J83" s="98"/>
      <c r="K83" s="98"/>
      <c r="L83" s="98"/>
      <c r="M83" s="98"/>
      <c r="N83" s="98"/>
    </row>
    <row r="84" spans="1:31" s="73" customFormat="1" x14ac:dyDescent="0.25">
      <c r="E84" s="99"/>
      <c r="F84" s="99"/>
      <c r="G84" s="99"/>
      <c r="H84" s="99"/>
      <c r="I84" s="157"/>
      <c r="J84" s="99"/>
      <c r="K84" s="99"/>
      <c r="L84" s="99"/>
      <c r="M84" s="99"/>
      <c r="N84" s="99"/>
    </row>
    <row r="85" spans="1:31" s="13" customFormat="1" x14ac:dyDescent="0.25">
      <c r="A85" s="13" t="s">
        <v>98</v>
      </c>
      <c r="B85" s="125" t="s">
        <v>40</v>
      </c>
      <c r="C85" s="4">
        <v>6012170438088</v>
      </c>
      <c r="D85" s="5" t="s">
        <v>27</v>
      </c>
      <c r="E85" s="91" t="s">
        <v>3</v>
      </c>
      <c r="F85" s="92" t="s">
        <v>8</v>
      </c>
      <c r="G85" s="93" t="s">
        <v>29</v>
      </c>
      <c r="H85" s="94">
        <v>488133743484</v>
      </c>
      <c r="I85" s="155">
        <f>55000/2</f>
        <v>27500</v>
      </c>
      <c r="J85" s="148" t="s">
        <v>27</v>
      </c>
      <c r="K85" s="96" t="s">
        <v>30</v>
      </c>
      <c r="L85" s="96"/>
      <c r="M85" s="96" t="s">
        <v>120</v>
      </c>
      <c r="N85" s="96" t="s">
        <v>120</v>
      </c>
      <c r="O85" s="23"/>
      <c r="P85" s="23"/>
      <c r="Q85" s="23"/>
      <c r="R85" s="16"/>
      <c r="T85" s="19"/>
      <c r="U85" s="19"/>
      <c r="V85" s="20"/>
      <c r="W85" s="21"/>
      <c r="Z85" s="3"/>
      <c r="AA85" s="22"/>
      <c r="AB85" s="21"/>
      <c r="AD85" s="20"/>
      <c r="AE85" s="21"/>
    </row>
    <row r="86" spans="1:31" s="13" customFormat="1" ht="13" x14ac:dyDescent="0.3">
      <c r="A86" s="13" t="s">
        <v>98</v>
      </c>
      <c r="B86" s="125" t="s">
        <v>40</v>
      </c>
      <c r="C86" s="4">
        <v>6012170438088</v>
      </c>
      <c r="D86" s="5" t="s">
        <v>27</v>
      </c>
      <c r="E86" s="91" t="s">
        <v>3</v>
      </c>
      <c r="F86" s="103" t="s">
        <v>4</v>
      </c>
      <c r="G86" s="93" t="s">
        <v>37</v>
      </c>
      <c r="H86" s="94">
        <v>740125812934</v>
      </c>
      <c r="I86" s="160">
        <v>34000</v>
      </c>
      <c r="J86" s="100" t="s">
        <v>30</v>
      </c>
      <c r="K86" s="96" t="s">
        <v>30</v>
      </c>
      <c r="L86" s="96"/>
      <c r="M86" s="96" t="s">
        <v>120</v>
      </c>
      <c r="N86" s="96" t="s">
        <v>120</v>
      </c>
      <c r="O86" s="3"/>
      <c r="P86" s="3"/>
      <c r="Q86" s="3"/>
      <c r="R86" s="35"/>
      <c r="Z86" s="3"/>
      <c r="AA86" s="22"/>
      <c r="AB86" s="21"/>
      <c r="AD86" s="18"/>
      <c r="AE86" s="18"/>
    </row>
    <row r="87" spans="1:31" s="13" customFormat="1" ht="13" x14ac:dyDescent="0.3">
      <c r="B87" s="70" t="s">
        <v>102</v>
      </c>
      <c r="C87" s="63"/>
      <c r="D87" s="64"/>
      <c r="E87" s="105"/>
      <c r="F87" s="106"/>
      <c r="G87" s="107"/>
      <c r="H87" s="108"/>
      <c r="I87" s="160">
        <f>(I85+I86)</f>
        <v>61500</v>
      </c>
      <c r="J87" s="100"/>
      <c r="K87" s="96"/>
      <c r="L87" s="96"/>
      <c r="M87" s="96"/>
      <c r="N87" s="96"/>
      <c r="O87" s="3"/>
      <c r="P87" s="3"/>
      <c r="Q87" s="3"/>
      <c r="R87" s="16"/>
      <c r="T87" s="3"/>
      <c r="U87" s="3"/>
      <c r="V87" s="20"/>
      <c r="W87" s="21"/>
      <c r="Z87" s="25"/>
      <c r="AA87" s="26"/>
      <c r="AB87" s="27"/>
      <c r="AD87" s="28"/>
      <c r="AE87" s="21"/>
    </row>
    <row r="88" spans="1:31" s="13" customFormat="1" ht="13" x14ac:dyDescent="0.3">
      <c r="B88" s="70" t="s">
        <v>103</v>
      </c>
      <c r="C88" s="63"/>
      <c r="D88" s="64"/>
      <c r="E88" s="105"/>
      <c r="F88" s="106"/>
      <c r="G88" s="107"/>
      <c r="H88" s="108"/>
      <c r="I88" s="160">
        <v>0</v>
      </c>
      <c r="J88" s="100"/>
      <c r="K88" s="96"/>
      <c r="L88" s="96"/>
      <c r="M88" s="96"/>
      <c r="N88" s="96"/>
      <c r="O88" s="3"/>
      <c r="P88" s="3"/>
      <c r="Q88" s="3"/>
      <c r="R88" s="16"/>
      <c r="T88" s="3"/>
      <c r="U88" s="3"/>
      <c r="V88" s="20"/>
      <c r="W88" s="21"/>
      <c r="Z88" s="25"/>
      <c r="AA88" s="26"/>
      <c r="AB88" s="27"/>
      <c r="AD88" s="28"/>
      <c r="AE88" s="21"/>
    </row>
    <row r="89" spans="1:31" x14ac:dyDescent="0.25">
      <c r="B89" s="70" t="s">
        <v>104</v>
      </c>
      <c r="C89" s="72"/>
      <c r="D89" s="72"/>
      <c r="E89" s="102"/>
      <c r="F89" s="102"/>
      <c r="G89" s="102"/>
      <c r="H89" s="102"/>
      <c r="I89" s="156">
        <f>I87</f>
        <v>61500</v>
      </c>
      <c r="J89" s="98"/>
      <c r="K89" s="98"/>
      <c r="L89" s="98"/>
      <c r="M89" s="98"/>
      <c r="N89" s="98"/>
    </row>
    <row r="90" spans="1:31" x14ac:dyDescent="0.25">
      <c r="B90" s="70" t="s">
        <v>105</v>
      </c>
      <c r="C90" s="72"/>
      <c r="D90" s="72"/>
      <c r="E90" s="102"/>
      <c r="F90" s="102"/>
      <c r="G90" s="102"/>
      <c r="H90" s="102"/>
      <c r="I90" s="156">
        <v>0</v>
      </c>
      <c r="J90" s="98"/>
      <c r="K90" s="98"/>
      <c r="L90" s="98"/>
      <c r="M90" s="98"/>
      <c r="N90" s="98"/>
    </row>
    <row r="91" spans="1:31" s="73" customFormat="1" x14ac:dyDescent="0.25">
      <c r="E91" s="99"/>
      <c r="F91" s="99"/>
      <c r="G91" s="99"/>
      <c r="H91" s="99"/>
      <c r="I91" s="157"/>
      <c r="J91" s="99"/>
      <c r="K91" s="99"/>
      <c r="L91" s="99"/>
      <c r="M91" s="99"/>
      <c r="N91" s="99"/>
    </row>
    <row r="92" spans="1:31" s="13" customFormat="1" ht="18" customHeight="1" x14ac:dyDescent="0.3">
      <c r="A92" s="13" t="s">
        <v>98</v>
      </c>
      <c r="B92" s="125" t="s">
        <v>40</v>
      </c>
      <c r="C92" s="4">
        <v>6012170438088</v>
      </c>
      <c r="D92" s="5" t="s">
        <v>27</v>
      </c>
      <c r="E92" s="91" t="s">
        <v>28</v>
      </c>
      <c r="F92" s="103" t="s">
        <v>4</v>
      </c>
      <c r="G92" s="93" t="s">
        <v>37</v>
      </c>
      <c r="H92" s="94">
        <v>5918576489749</v>
      </c>
      <c r="I92" s="160">
        <v>78000</v>
      </c>
      <c r="J92" s="100" t="s">
        <v>30</v>
      </c>
      <c r="K92" s="96" t="s">
        <v>30</v>
      </c>
      <c r="L92" s="96"/>
      <c r="M92" s="96" t="s">
        <v>120</v>
      </c>
      <c r="N92" s="96" t="s">
        <v>120</v>
      </c>
      <c r="O92" s="3"/>
      <c r="P92" s="3"/>
      <c r="Q92" s="3"/>
      <c r="R92" s="16"/>
      <c r="T92" s="3"/>
      <c r="U92" s="3"/>
      <c r="V92" s="20"/>
      <c r="W92" s="21"/>
      <c r="Z92" s="25"/>
      <c r="AA92" s="26"/>
      <c r="AB92" s="27"/>
      <c r="AD92" s="28"/>
      <c r="AE92" s="21"/>
    </row>
    <row r="93" spans="1:31" s="13" customFormat="1" ht="13" x14ac:dyDescent="0.3">
      <c r="B93" s="70" t="s">
        <v>102</v>
      </c>
      <c r="C93" s="63"/>
      <c r="D93" s="64"/>
      <c r="E93" s="105"/>
      <c r="F93" s="106"/>
      <c r="G93" s="107"/>
      <c r="H93" s="108"/>
      <c r="I93" s="160">
        <f>I92</f>
        <v>78000</v>
      </c>
      <c r="J93" s="100"/>
      <c r="K93" s="96"/>
      <c r="L93" s="96"/>
      <c r="M93" s="96"/>
      <c r="N93" s="96"/>
      <c r="O93" s="3"/>
      <c r="P93" s="3"/>
      <c r="Q93" s="3"/>
      <c r="R93" s="16"/>
      <c r="T93" s="3"/>
      <c r="U93" s="3"/>
      <c r="V93" s="20"/>
      <c r="W93" s="21"/>
      <c r="Z93" s="25"/>
      <c r="AA93" s="26"/>
      <c r="AB93" s="27"/>
      <c r="AD93" s="28"/>
      <c r="AE93" s="21"/>
    </row>
    <row r="94" spans="1:31" s="13" customFormat="1" ht="13" x14ac:dyDescent="0.3">
      <c r="B94" s="70" t="s">
        <v>103</v>
      </c>
      <c r="C94" s="63"/>
      <c r="D94" s="64"/>
      <c r="E94" s="105"/>
      <c r="F94" s="106"/>
      <c r="G94" s="107"/>
      <c r="H94" s="108"/>
      <c r="I94" s="160">
        <v>0</v>
      </c>
      <c r="J94" s="100"/>
      <c r="K94" s="96"/>
      <c r="L94" s="96"/>
      <c r="M94" s="96"/>
      <c r="N94" s="96"/>
      <c r="O94" s="3"/>
      <c r="P94" s="3"/>
      <c r="Q94" s="3"/>
      <c r="R94" s="16"/>
      <c r="T94" s="3"/>
      <c r="U94" s="3"/>
      <c r="V94" s="20"/>
      <c r="W94" s="21"/>
      <c r="Z94" s="25"/>
      <c r="AA94" s="26"/>
      <c r="AB94" s="27"/>
      <c r="AD94" s="28"/>
      <c r="AE94" s="21"/>
    </row>
    <row r="95" spans="1:31" x14ac:dyDescent="0.25">
      <c r="B95" s="70" t="s">
        <v>104</v>
      </c>
      <c r="C95" s="72"/>
      <c r="D95" s="72"/>
      <c r="E95" s="102"/>
      <c r="F95" s="102"/>
      <c r="G95" s="102"/>
      <c r="H95" s="102"/>
      <c r="I95" s="156">
        <f>I93</f>
        <v>78000</v>
      </c>
      <c r="J95" s="98"/>
      <c r="K95" s="98"/>
      <c r="L95" s="98"/>
      <c r="M95" s="98"/>
      <c r="N95" s="98"/>
    </row>
    <row r="96" spans="1:31" x14ac:dyDescent="0.25">
      <c r="B96" s="70" t="s">
        <v>105</v>
      </c>
      <c r="C96" s="72"/>
      <c r="D96" s="72"/>
      <c r="E96" s="102"/>
      <c r="F96" s="102"/>
      <c r="G96" s="102"/>
      <c r="H96" s="102"/>
      <c r="I96" s="159">
        <f>I94</f>
        <v>0</v>
      </c>
      <c r="J96" s="98"/>
      <c r="K96" s="98"/>
      <c r="L96" s="98"/>
      <c r="M96" s="98"/>
      <c r="N96" s="98"/>
    </row>
    <row r="97" spans="1:31" s="73" customFormat="1" x14ac:dyDescent="0.25">
      <c r="E97" s="99"/>
      <c r="F97" s="99"/>
      <c r="G97" s="99"/>
      <c r="H97" s="99"/>
      <c r="I97" s="157"/>
      <c r="J97" s="99"/>
      <c r="K97" s="99"/>
      <c r="L97" s="99"/>
      <c r="M97" s="99"/>
      <c r="N97" s="99"/>
    </row>
    <row r="98" spans="1:31" s="13" customFormat="1" ht="13" x14ac:dyDescent="0.3">
      <c r="A98" s="13" t="s">
        <v>98</v>
      </c>
      <c r="B98" s="125" t="s">
        <v>41</v>
      </c>
      <c r="C98" s="4">
        <v>6007177600086</v>
      </c>
      <c r="D98" s="5" t="s">
        <v>27</v>
      </c>
      <c r="E98" s="91" t="s">
        <v>3</v>
      </c>
      <c r="F98" s="92" t="s">
        <v>8</v>
      </c>
      <c r="G98" s="93" t="s">
        <v>29</v>
      </c>
      <c r="H98" s="94">
        <v>969828299496</v>
      </c>
      <c r="I98" s="155">
        <v>0</v>
      </c>
      <c r="J98" s="100" t="s">
        <v>30</v>
      </c>
      <c r="K98" s="100" t="s">
        <v>30</v>
      </c>
      <c r="L98" s="100"/>
      <c r="M98" s="96" t="s">
        <v>120</v>
      </c>
      <c r="N98" s="96" t="s">
        <v>120</v>
      </c>
      <c r="O98" s="23"/>
      <c r="P98" s="23"/>
      <c r="Q98" s="23"/>
      <c r="R98" s="16"/>
      <c r="T98" s="25"/>
      <c r="U98" s="25"/>
      <c r="V98" s="26"/>
      <c r="W98" s="27"/>
      <c r="Z98" s="25"/>
      <c r="AA98" s="26"/>
      <c r="AB98" s="27"/>
      <c r="AD98" s="20"/>
      <c r="AE98" s="21"/>
    </row>
    <row r="99" spans="1:31" s="13" customFormat="1" ht="13" x14ac:dyDescent="0.3">
      <c r="B99" s="70" t="s">
        <v>102</v>
      </c>
      <c r="C99" s="63"/>
      <c r="D99" s="64"/>
      <c r="E99" s="105"/>
      <c r="F99" s="106"/>
      <c r="G99" s="107"/>
      <c r="H99" s="108"/>
      <c r="I99" s="160">
        <v>0</v>
      </c>
      <c r="J99" s="100"/>
      <c r="K99" s="96"/>
      <c r="L99" s="96"/>
      <c r="M99" s="96"/>
      <c r="N99" s="96"/>
      <c r="O99" s="3"/>
      <c r="P99" s="3"/>
      <c r="Q99" s="3"/>
      <c r="R99" s="16"/>
      <c r="T99" s="3"/>
      <c r="U99" s="3"/>
      <c r="V99" s="20"/>
      <c r="W99" s="21"/>
      <c r="Z99" s="25"/>
      <c r="AA99" s="26"/>
      <c r="AB99" s="27"/>
      <c r="AD99" s="28"/>
      <c r="AE99" s="21"/>
    </row>
    <row r="100" spans="1:31" s="13" customFormat="1" ht="13" x14ac:dyDescent="0.3">
      <c r="B100" s="70" t="s">
        <v>103</v>
      </c>
      <c r="C100" s="63"/>
      <c r="D100" s="64"/>
      <c r="E100" s="105"/>
      <c r="F100" s="106"/>
      <c r="G100" s="107"/>
      <c r="H100" s="108"/>
      <c r="I100" s="160">
        <v>0</v>
      </c>
      <c r="J100" s="100"/>
      <c r="K100" s="96"/>
      <c r="L100" s="96"/>
      <c r="M100" s="96"/>
      <c r="N100" s="96"/>
      <c r="O100" s="3"/>
      <c r="P100" s="3"/>
      <c r="Q100" s="3"/>
      <c r="R100" s="16"/>
      <c r="T100" s="3"/>
      <c r="U100" s="3"/>
      <c r="V100" s="20"/>
      <c r="W100" s="21"/>
      <c r="Z100" s="25"/>
      <c r="AA100" s="26"/>
      <c r="AB100" s="27"/>
      <c r="AD100" s="28"/>
      <c r="AE100" s="21"/>
    </row>
    <row r="101" spans="1:31" x14ac:dyDescent="0.25">
      <c r="B101" s="70" t="s">
        <v>104</v>
      </c>
      <c r="C101" s="72"/>
      <c r="D101" s="72"/>
      <c r="E101" s="102"/>
      <c r="F101" s="102"/>
      <c r="G101" s="102"/>
      <c r="H101" s="102"/>
      <c r="I101" s="156">
        <v>0</v>
      </c>
      <c r="J101" s="98"/>
      <c r="K101" s="98"/>
      <c r="L101" s="98"/>
      <c r="M101" s="98"/>
      <c r="N101" s="98"/>
    </row>
    <row r="102" spans="1:31" x14ac:dyDescent="0.25">
      <c r="B102" s="70" t="s">
        <v>105</v>
      </c>
      <c r="C102" s="72"/>
      <c r="D102" s="72"/>
      <c r="E102" s="102"/>
      <c r="F102" s="102"/>
      <c r="G102" s="102"/>
      <c r="H102" s="102"/>
      <c r="I102" s="156">
        <v>0</v>
      </c>
      <c r="J102" s="98"/>
      <c r="K102" s="98"/>
      <c r="L102" s="98"/>
      <c r="M102" s="98"/>
      <c r="N102" s="98"/>
    </row>
    <row r="103" spans="1:31" s="73" customFormat="1" x14ac:dyDescent="0.25">
      <c r="E103" s="99"/>
      <c r="F103" s="99"/>
      <c r="G103" s="99"/>
      <c r="H103" s="99"/>
      <c r="I103" s="157"/>
      <c r="J103" s="99"/>
      <c r="K103" s="99"/>
      <c r="L103" s="99"/>
      <c r="M103" s="99"/>
      <c r="N103" s="99"/>
    </row>
    <row r="104" spans="1:31" s="13" customFormat="1" ht="13.5" customHeight="1" x14ac:dyDescent="0.3">
      <c r="A104" s="13" t="s">
        <v>98</v>
      </c>
      <c r="B104" s="125" t="s">
        <v>42</v>
      </c>
      <c r="C104" s="4">
        <v>6110318338085</v>
      </c>
      <c r="D104" s="5" t="s">
        <v>27</v>
      </c>
      <c r="E104" s="91" t="s">
        <v>28</v>
      </c>
      <c r="F104" s="92" t="s">
        <v>8</v>
      </c>
      <c r="G104" s="93" t="s">
        <v>29</v>
      </c>
      <c r="H104" s="94">
        <v>33828644306</v>
      </c>
      <c r="I104" s="155">
        <v>23098</v>
      </c>
      <c r="J104" s="100" t="s">
        <v>30</v>
      </c>
      <c r="K104" s="96" t="s">
        <v>30</v>
      </c>
      <c r="L104" s="96"/>
      <c r="M104" s="96" t="s">
        <v>120</v>
      </c>
      <c r="N104" s="96" t="s">
        <v>120</v>
      </c>
      <c r="O104" s="3"/>
      <c r="P104" s="3"/>
      <c r="Q104" s="3"/>
      <c r="R104" s="16"/>
      <c r="T104" s="25"/>
      <c r="U104" s="25"/>
      <c r="V104" s="26"/>
      <c r="W104" s="27"/>
      <c r="Z104" s="3"/>
      <c r="AA104" s="28"/>
      <c r="AB104" s="21"/>
      <c r="AD104" s="26"/>
      <c r="AE104" s="27"/>
    </row>
    <row r="105" spans="1:31" s="13" customFormat="1" ht="14" customHeight="1" x14ac:dyDescent="0.3">
      <c r="A105" s="13" t="s">
        <v>98</v>
      </c>
      <c r="B105" s="125" t="s">
        <v>42</v>
      </c>
      <c r="C105" s="4">
        <v>6110318338085</v>
      </c>
      <c r="D105" s="5" t="s">
        <v>27</v>
      </c>
      <c r="E105" s="91" t="s">
        <v>28</v>
      </c>
      <c r="F105" s="92" t="s">
        <v>10</v>
      </c>
      <c r="G105" s="93" t="s">
        <v>36</v>
      </c>
      <c r="H105" s="94">
        <v>278771560033</v>
      </c>
      <c r="I105" s="155">
        <v>43012</v>
      </c>
      <c r="J105" s="100" t="s">
        <v>30</v>
      </c>
      <c r="K105" s="96" t="s">
        <v>30</v>
      </c>
      <c r="L105" s="96"/>
      <c r="M105" s="96" t="s">
        <v>120</v>
      </c>
      <c r="N105" s="96" t="s">
        <v>120</v>
      </c>
      <c r="O105" s="3"/>
      <c r="P105" s="3"/>
      <c r="Q105" s="3"/>
      <c r="R105" s="16"/>
      <c r="T105" s="3"/>
      <c r="U105" s="3"/>
      <c r="V105" s="20"/>
      <c r="W105" s="21"/>
      <c r="Z105" s="25"/>
      <c r="AA105" s="26"/>
      <c r="AB105" s="27"/>
      <c r="AD105" s="22"/>
      <c r="AE105" s="21"/>
    </row>
    <row r="106" spans="1:31" s="13" customFormat="1" ht="13" customHeight="1" x14ac:dyDescent="0.25">
      <c r="A106" s="13" t="s">
        <v>98</v>
      </c>
      <c r="B106" s="125" t="s">
        <v>42</v>
      </c>
      <c r="C106" s="4">
        <v>6110318338085</v>
      </c>
      <c r="D106" s="5" t="s">
        <v>27</v>
      </c>
      <c r="E106" s="91" t="s">
        <v>28</v>
      </c>
      <c r="F106" s="103" t="s">
        <v>4</v>
      </c>
      <c r="G106" s="93" t="s">
        <v>37</v>
      </c>
      <c r="H106" s="94">
        <v>28223555709</v>
      </c>
      <c r="I106" s="155">
        <v>4233</v>
      </c>
      <c r="J106" s="95" t="s">
        <v>30</v>
      </c>
      <c r="K106" s="96" t="s">
        <v>30</v>
      </c>
      <c r="L106" s="96"/>
      <c r="M106" s="96" t="s">
        <v>120</v>
      </c>
      <c r="N106" s="96" t="s">
        <v>120</v>
      </c>
      <c r="O106" s="3"/>
      <c r="P106" s="3"/>
      <c r="Q106" s="3"/>
      <c r="R106" s="16"/>
      <c r="T106" s="3"/>
      <c r="U106" s="3"/>
      <c r="V106" s="20"/>
      <c r="W106" s="21"/>
      <c r="AD106" s="22"/>
      <c r="AE106" s="21"/>
    </row>
    <row r="107" spans="1:31" s="13" customFormat="1" ht="16.5" customHeight="1" x14ac:dyDescent="0.3">
      <c r="A107" s="13" t="s">
        <v>98</v>
      </c>
      <c r="B107" s="125" t="s">
        <v>42</v>
      </c>
      <c r="C107" s="4">
        <v>6110318338085</v>
      </c>
      <c r="D107" s="5" t="s">
        <v>27</v>
      </c>
      <c r="E107" s="91" t="s">
        <v>28</v>
      </c>
      <c r="F107" s="92" t="s">
        <v>55</v>
      </c>
      <c r="G107" s="93" t="s">
        <v>37</v>
      </c>
      <c r="H107" s="94">
        <v>594920362724</v>
      </c>
      <c r="I107" s="160">
        <v>33000</v>
      </c>
      <c r="J107" s="96" t="s">
        <v>30</v>
      </c>
      <c r="K107" s="96" t="s">
        <v>30</v>
      </c>
      <c r="L107" s="96"/>
      <c r="M107" s="96" t="s">
        <v>120</v>
      </c>
      <c r="N107" s="96" t="s">
        <v>120</v>
      </c>
      <c r="O107" s="3"/>
      <c r="P107" s="3"/>
      <c r="Q107" s="3"/>
      <c r="R107" s="16"/>
      <c r="Z107" s="3"/>
      <c r="AA107" s="22"/>
      <c r="AB107" s="21"/>
      <c r="AD107" s="26"/>
      <c r="AE107" s="27"/>
    </row>
    <row r="108" spans="1:31" s="13" customFormat="1" ht="13" x14ac:dyDescent="0.3">
      <c r="B108" s="70" t="s">
        <v>102</v>
      </c>
      <c r="C108" s="63"/>
      <c r="D108" s="64"/>
      <c r="E108" s="105"/>
      <c r="F108" s="106"/>
      <c r="G108" s="107"/>
      <c r="H108" s="108"/>
      <c r="I108" s="160">
        <f>I105++I106+I107+I104</f>
        <v>103343</v>
      </c>
      <c r="J108" s="100"/>
      <c r="K108" s="96"/>
      <c r="L108" s="96"/>
      <c r="M108" s="96"/>
      <c r="N108" s="96"/>
      <c r="O108" s="3"/>
      <c r="P108" s="3"/>
      <c r="Q108" s="3"/>
      <c r="R108" s="16"/>
      <c r="T108" s="3"/>
      <c r="U108" s="3"/>
      <c r="V108" s="20"/>
      <c r="W108" s="21"/>
      <c r="Z108" s="25"/>
      <c r="AA108" s="26"/>
      <c r="AB108" s="27"/>
      <c r="AD108" s="28"/>
      <c r="AE108" s="21"/>
    </row>
    <row r="109" spans="1:31" s="13" customFormat="1" ht="13" x14ac:dyDescent="0.3">
      <c r="B109" s="70" t="s">
        <v>103</v>
      </c>
      <c r="C109" s="63"/>
      <c r="D109" s="64"/>
      <c r="E109" s="105"/>
      <c r="F109" s="106"/>
      <c r="G109" s="107"/>
      <c r="H109" s="108"/>
      <c r="I109" s="160">
        <v>0</v>
      </c>
      <c r="J109" s="100"/>
      <c r="K109" s="96"/>
      <c r="L109" s="96"/>
      <c r="M109" s="96"/>
      <c r="N109" s="96"/>
      <c r="O109" s="3"/>
      <c r="P109" s="3"/>
      <c r="Q109" s="3"/>
      <c r="R109" s="16"/>
      <c r="T109" s="3"/>
      <c r="U109" s="3"/>
      <c r="V109" s="20"/>
      <c r="W109" s="21"/>
      <c r="Z109" s="25"/>
      <c r="AA109" s="26"/>
      <c r="AB109" s="27"/>
      <c r="AD109" s="28"/>
      <c r="AE109" s="21"/>
    </row>
    <row r="110" spans="1:31" x14ac:dyDescent="0.25">
      <c r="B110" s="70" t="s">
        <v>104</v>
      </c>
      <c r="C110" s="72"/>
      <c r="D110" s="72"/>
      <c r="E110" s="102"/>
      <c r="F110" s="102"/>
      <c r="G110" s="102"/>
      <c r="H110" s="102"/>
      <c r="I110" s="156">
        <v>100000</v>
      </c>
      <c r="J110" s="98"/>
      <c r="K110" s="98"/>
      <c r="L110" s="98"/>
      <c r="M110" s="98"/>
      <c r="N110" s="98"/>
    </row>
    <row r="111" spans="1:31" x14ac:dyDescent="0.25">
      <c r="B111" s="70" t="s">
        <v>105</v>
      </c>
      <c r="C111" s="72"/>
      <c r="D111" s="72"/>
      <c r="E111" s="102"/>
      <c r="F111" s="102"/>
      <c r="G111" s="102"/>
      <c r="H111" s="102"/>
      <c r="I111" s="156">
        <v>0</v>
      </c>
      <c r="J111" s="98"/>
      <c r="K111" s="98"/>
      <c r="L111" s="98"/>
      <c r="M111" s="98"/>
      <c r="N111" s="98"/>
    </row>
    <row r="112" spans="1:31" s="73" customFormat="1" x14ac:dyDescent="0.25">
      <c r="E112" s="99"/>
      <c r="F112" s="99"/>
      <c r="G112" s="99"/>
      <c r="H112" s="99"/>
      <c r="I112" s="157"/>
      <c r="J112" s="99"/>
      <c r="K112" s="99"/>
      <c r="L112" s="99"/>
      <c r="M112" s="99"/>
      <c r="N112" s="99"/>
    </row>
    <row r="113" spans="1:509" s="13" customFormat="1" ht="13.5" customHeight="1" x14ac:dyDescent="0.3">
      <c r="A113" s="13" t="s">
        <v>98</v>
      </c>
      <c r="B113" s="125" t="s">
        <v>43</v>
      </c>
      <c r="C113" s="4">
        <v>6704213242184</v>
      </c>
      <c r="D113" s="5" t="s">
        <v>27</v>
      </c>
      <c r="E113" s="91" t="s">
        <v>28</v>
      </c>
      <c r="F113" s="92" t="s">
        <v>8</v>
      </c>
      <c r="G113" s="93" t="s">
        <v>29</v>
      </c>
      <c r="H113" s="94">
        <v>762250629909</v>
      </c>
      <c r="I113" s="155">
        <v>32000</v>
      </c>
      <c r="J113" s="96" t="s">
        <v>30</v>
      </c>
      <c r="K113" s="96" t="s">
        <v>30</v>
      </c>
      <c r="L113" s="96"/>
      <c r="M113" s="96" t="s">
        <v>120</v>
      </c>
      <c r="N113" s="96" t="s">
        <v>120</v>
      </c>
      <c r="O113" s="3"/>
      <c r="P113" s="3"/>
      <c r="Q113" s="3"/>
      <c r="R113" s="16"/>
      <c r="T113" s="29"/>
      <c r="U113" s="29"/>
      <c r="V113" s="29"/>
      <c r="W113" s="29"/>
      <c r="Z113" s="17"/>
      <c r="AA113" s="18"/>
      <c r="AB113" s="18"/>
    </row>
    <row r="114" spans="1:509" s="13" customFormat="1" ht="18" customHeight="1" x14ac:dyDescent="0.3">
      <c r="A114" s="13" t="s">
        <v>98</v>
      </c>
      <c r="B114" s="125" t="s">
        <v>43</v>
      </c>
      <c r="C114" s="4">
        <v>6704213242184</v>
      </c>
      <c r="D114" s="5" t="s">
        <v>27</v>
      </c>
      <c r="E114" s="91" t="s">
        <v>28</v>
      </c>
      <c r="F114" s="92" t="s">
        <v>10</v>
      </c>
      <c r="G114" s="93" t="s">
        <v>36</v>
      </c>
      <c r="H114" s="94">
        <v>711240058338</v>
      </c>
      <c r="I114" s="160">
        <v>45000</v>
      </c>
      <c r="J114" s="96" t="s">
        <v>30</v>
      </c>
      <c r="K114" s="96" t="s">
        <v>30</v>
      </c>
      <c r="L114" s="96"/>
      <c r="M114" s="96" t="s">
        <v>120</v>
      </c>
      <c r="N114" s="96" t="s">
        <v>120</v>
      </c>
      <c r="O114" s="3"/>
      <c r="P114" s="3"/>
      <c r="Q114" s="3"/>
      <c r="R114" s="16"/>
      <c r="T114" s="3"/>
      <c r="U114" s="3"/>
      <c r="V114" s="22"/>
      <c r="W114" s="21"/>
      <c r="Z114" s="29"/>
      <c r="AA114" s="29"/>
      <c r="AB114" s="29"/>
      <c r="AD114" s="26"/>
      <c r="AE114" s="27"/>
    </row>
    <row r="115" spans="1:509" s="13" customFormat="1" ht="13" x14ac:dyDescent="0.3">
      <c r="B115" s="70" t="s">
        <v>102</v>
      </c>
      <c r="C115" s="63"/>
      <c r="D115" s="64"/>
      <c r="E115" s="105"/>
      <c r="F115" s="106"/>
      <c r="G115" s="107"/>
      <c r="H115" s="108"/>
      <c r="I115" s="160">
        <f>I113+I114</f>
        <v>77000</v>
      </c>
      <c r="J115" s="100"/>
      <c r="K115" s="96"/>
      <c r="L115" s="96"/>
      <c r="M115" s="96"/>
      <c r="N115" s="96"/>
      <c r="O115" s="3"/>
      <c r="P115" s="3"/>
      <c r="Q115" s="3"/>
      <c r="R115" s="16"/>
      <c r="T115" s="3"/>
      <c r="U115" s="3"/>
      <c r="V115" s="20"/>
      <c r="W115" s="21"/>
      <c r="Z115" s="25"/>
      <c r="AA115" s="26"/>
      <c r="AB115" s="27"/>
      <c r="AD115" s="28"/>
      <c r="AE115" s="21"/>
    </row>
    <row r="116" spans="1:509" s="13" customFormat="1" ht="13" x14ac:dyDescent="0.3">
      <c r="B116" s="70" t="s">
        <v>103</v>
      </c>
      <c r="C116" s="63"/>
      <c r="D116" s="64"/>
      <c r="E116" s="105"/>
      <c r="F116" s="106"/>
      <c r="G116" s="107"/>
      <c r="H116" s="108"/>
      <c r="I116" s="160">
        <v>0</v>
      </c>
      <c r="J116" s="100"/>
      <c r="K116" s="96"/>
      <c r="L116" s="96"/>
      <c r="M116" s="96"/>
      <c r="N116" s="96"/>
      <c r="O116" s="3"/>
      <c r="P116" s="3"/>
      <c r="Q116" s="3"/>
      <c r="R116" s="16"/>
      <c r="T116" s="3"/>
      <c r="U116" s="3"/>
      <c r="V116" s="20"/>
      <c r="W116" s="21"/>
      <c r="Z116" s="25"/>
      <c r="AA116" s="26"/>
      <c r="AB116" s="27"/>
      <c r="AD116" s="28"/>
      <c r="AE116" s="21"/>
    </row>
    <row r="117" spans="1:509" x14ac:dyDescent="0.25">
      <c r="B117" s="70" t="s">
        <v>104</v>
      </c>
      <c r="C117" s="72"/>
      <c r="D117" s="72"/>
      <c r="E117" s="102"/>
      <c r="F117" s="102"/>
      <c r="G117" s="102"/>
      <c r="H117" s="102"/>
      <c r="I117" s="156">
        <f>I115</f>
        <v>77000</v>
      </c>
      <c r="J117" s="98"/>
      <c r="K117" s="98"/>
      <c r="L117" s="98"/>
      <c r="M117" s="98"/>
      <c r="N117" s="98"/>
    </row>
    <row r="118" spans="1:509" x14ac:dyDescent="0.25">
      <c r="B118" s="70" t="s">
        <v>105</v>
      </c>
      <c r="C118" s="72"/>
      <c r="D118" s="72"/>
      <c r="E118" s="102"/>
      <c r="F118" s="102"/>
      <c r="G118" s="102"/>
      <c r="H118" s="102"/>
      <c r="I118" s="161">
        <v>0</v>
      </c>
      <c r="J118" s="98"/>
      <c r="K118" s="98"/>
      <c r="L118" s="98"/>
      <c r="M118" s="98"/>
      <c r="N118" s="98"/>
    </row>
    <row r="119" spans="1:509" s="73" customFormat="1" x14ac:dyDescent="0.25">
      <c r="E119" s="99"/>
      <c r="F119" s="99"/>
      <c r="G119" s="99"/>
      <c r="H119" s="99"/>
      <c r="I119" s="157"/>
      <c r="J119" s="99"/>
      <c r="K119" s="99"/>
      <c r="L119" s="99"/>
      <c r="M119" s="99"/>
      <c r="N119" s="99"/>
    </row>
    <row r="120" spans="1:509" s="73" customFormat="1" x14ac:dyDescent="0.25">
      <c r="B120" s="125" t="s">
        <v>225</v>
      </c>
      <c r="C120" s="4">
        <v>7410059890086</v>
      </c>
      <c r="D120" s="5" t="s">
        <v>27</v>
      </c>
      <c r="E120" s="91" t="s">
        <v>3</v>
      </c>
      <c r="F120" s="92" t="s">
        <v>8</v>
      </c>
      <c r="G120" s="93" t="s">
        <v>29</v>
      </c>
      <c r="H120" s="94">
        <v>446362877690</v>
      </c>
      <c r="I120" s="174">
        <v>75000</v>
      </c>
      <c r="J120" s="100" t="s">
        <v>27</v>
      </c>
      <c r="K120" s="96" t="s">
        <v>27</v>
      </c>
      <c r="L120" s="174">
        <v>20000</v>
      </c>
      <c r="M120" s="96" t="s">
        <v>121</v>
      </c>
      <c r="N120" s="96" t="s">
        <v>121</v>
      </c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  <c r="AN120" s="96"/>
      <c r="AO120" s="96"/>
      <c r="AP120" s="96"/>
      <c r="AQ120" s="96"/>
      <c r="AR120" s="96"/>
      <c r="AS120" s="96"/>
      <c r="AT120" s="96"/>
      <c r="AU120" s="96"/>
      <c r="AV120" s="96"/>
      <c r="AW120" s="96"/>
      <c r="AX120" s="96"/>
      <c r="AY120" s="96"/>
      <c r="AZ120" s="96"/>
      <c r="BA120" s="96"/>
      <c r="BB120" s="96"/>
      <c r="BC120" s="96"/>
      <c r="BD120" s="96"/>
      <c r="BE120" s="96"/>
      <c r="BF120" s="96"/>
      <c r="BG120" s="96"/>
      <c r="BH120" s="96"/>
      <c r="BI120" s="96"/>
      <c r="BJ120" s="96"/>
      <c r="BK120" s="96"/>
      <c r="BL120" s="96"/>
      <c r="BM120" s="96"/>
      <c r="BN120" s="96"/>
      <c r="BO120" s="96"/>
      <c r="BP120" s="96"/>
      <c r="BQ120" s="96"/>
      <c r="BR120" s="96"/>
      <c r="BS120" s="96"/>
      <c r="BT120" s="96"/>
      <c r="BU120" s="96"/>
      <c r="BV120" s="96"/>
      <c r="BW120" s="96"/>
      <c r="BX120" s="96"/>
      <c r="BY120" s="96"/>
      <c r="BZ120" s="96"/>
      <c r="CA120" s="96"/>
      <c r="CB120" s="96"/>
      <c r="CC120" s="96"/>
      <c r="CD120" s="96"/>
      <c r="CE120" s="96"/>
      <c r="CF120" s="96"/>
      <c r="CG120" s="96"/>
      <c r="CH120" s="96"/>
      <c r="CI120" s="96"/>
      <c r="CJ120" s="96"/>
      <c r="CK120" s="96"/>
      <c r="CL120" s="96"/>
      <c r="CM120" s="96"/>
      <c r="CN120" s="96"/>
      <c r="CO120" s="96"/>
      <c r="CP120" s="96"/>
      <c r="CQ120" s="96"/>
      <c r="CR120" s="96"/>
      <c r="CS120" s="96"/>
      <c r="CT120" s="96"/>
      <c r="CU120" s="96"/>
      <c r="CV120" s="96"/>
      <c r="CW120" s="96"/>
      <c r="CX120" s="96"/>
      <c r="CY120" s="96"/>
      <c r="CZ120" s="96"/>
      <c r="DA120" s="96"/>
      <c r="DB120" s="96"/>
      <c r="DC120" s="96"/>
      <c r="DD120" s="96"/>
      <c r="DE120" s="96"/>
      <c r="DF120" s="96"/>
      <c r="DG120" s="96"/>
      <c r="DH120" s="96"/>
      <c r="DI120" s="96"/>
      <c r="DJ120" s="96"/>
      <c r="DK120" s="96"/>
      <c r="DL120" s="96"/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/>
      <c r="DY120" s="96"/>
      <c r="DZ120" s="96"/>
      <c r="EA120" s="96"/>
      <c r="EB120" s="96"/>
      <c r="EC120" s="96"/>
      <c r="ED120" s="96"/>
      <c r="EE120" s="96"/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6"/>
      <c r="EZ120" s="96"/>
      <c r="FA120" s="96"/>
      <c r="FB120" s="96"/>
      <c r="FC120" s="96"/>
      <c r="FD120" s="96"/>
      <c r="FE120" s="96"/>
      <c r="FF120" s="96"/>
      <c r="FG120" s="96"/>
      <c r="FH120" s="96"/>
      <c r="FI120" s="96"/>
      <c r="FJ120" s="96"/>
      <c r="FK120" s="96"/>
      <c r="FL120" s="96"/>
      <c r="FM120" s="96"/>
      <c r="FN120" s="96"/>
      <c r="FO120" s="96"/>
      <c r="FP120" s="96"/>
      <c r="FQ120" s="96"/>
      <c r="FR120" s="96"/>
      <c r="FS120" s="96"/>
      <c r="FT120" s="96"/>
      <c r="FU120" s="96"/>
      <c r="FV120" s="96"/>
      <c r="FW120" s="96"/>
      <c r="FX120" s="96"/>
      <c r="FY120" s="96"/>
      <c r="FZ120" s="96"/>
      <c r="GA120" s="96"/>
      <c r="GB120" s="96"/>
      <c r="GC120" s="96"/>
      <c r="GD120" s="96"/>
      <c r="GE120" s="96"/>
      <c r="GF120" s="96"/>
      <c r="GG120" s="96"/>
      <c r="GH120" s="96"/>
      <c r="GI120" s="96"/>
      <c r="GJ120" s="96"/>
      <c r="GK120" s="96"/>
      <c r="GL120" s="96"/>
      <c r="GM120" s="96"/>
      <c r="GN120" s="96"/>
      <c r="GO120" s="96"/>
      <c r="GP120" s="96"/>
      <c r="GQ120" s="96"/>
      <c r="GR120" s="96"/>
      <c r="GS120" s="96"/>
      <c r="GT120" s="96"/>
      <c r="GU120" s="96"/>
      <c r="GV120" s="96"/>
      <c r="GW120" s="96"/>
      <c r="GX120" s="96"/>
      <c r="GY120" s="96"/>
      <c r="GZ120" s="96"/>
      <c r="HA120" s="96"/>
      <c r="HB120" s="96"/>
      <c r="HC120" s="96"/>
      <c r="HD120" s="96"/>
      <c r="HE120" s="96"/>
      <c r="HF120" s="96"/>
      <c r="HG120" s="96"/>
      <c r="HH120" s="96"/>
      <c r="HI120" s="96"/>
      <c r="HJ120" s="96"/>
      <c r="HK120" s="96"/>
      <c r="HL120" s="96"/>
      <c r="HM120" s="96"/>
      <c r="HN120" s="96"/>
      <c r="HO120" s="96"/>
      <c r="HP120" s="96"/>
      <c r="HQ120" s="96"/>
      <c r="HR120" s="96"/>
      <c r="HS120" s="96"/>
      <c r="HT120" s="96"/>
      <c r="HU120" s="96"/>
      <c r="HV120" s="96"/>
      <c r="HW120" s="96"/>
      <c r="HX120" s="96"/>
      <c r="HY120" s="96"/>
      <c r="HZ120" s="96"/>
      <c r="IA120" s="96"/>
      <c r="IB120" s="96"/>
      <c r="IC120" s="96"/>
      <c r="ID120" s="96"/>
      <c r="IE120" s="96"/>
      <c r="IF120" s="96"/>
      <c r="IG120" s="96"/>
      <c r="IH120" s="96"/>
      <c r="II120" s="96"/>
      <c r="IJ120" s="96"/>
      <c r="IK120" s="96"/>
      <c r="IL120" s="96"/>
      <c r="IM120" s="96"/>
      <c r="IN120" s="96"/>
      <c r="IO120" s="96"/>
      <c r="IP120" s="96"/>
      <c r="IQ120" s="96"/>
      <c r="IR120" s="96"/>
      <c r="IS120" s="96"/>
      <c r="IT120" s="96"/>
      <c r="IU120" s="96"/>
      <c r="IV120" s="96"/>
      <c r="IW120" s="96"/>
      <c r="IX120" s="96"/>
      <c r="IY120" s="96"/>
      <c r="IZ120" s="96"/>
      <c r="JA120" s="96"/>
      <c r="JB120" s="96"/>
      <c r="JC120" s="96"/>
      <c r="JD120" s="96"/>
      <c r="JE120" s="96"/>
      <c r="JF120" s="96"/>
      <c r="JG120" s="96"/>
      <c r="JH120" s="96"/>
      <c r="JI120" s="96"/>
      <c r="JJ120" s="96"/>
      <c r="JK120" s="96"/>
      <c r="JL120" s="96"/>
      <c r="JM120" s="96"/>
      <c r="JN120" s="96"/>
      <c r="JO120" s="96"/>
      <c r="JP120" s="96"/>
      <c r="JQ120" s="96"/>
      <c r="JR120" s="96"/>
      <c r="JS120" s="96"/>
      <c r="JT120" s="96"/>
      <c r="JU120" s="96"/>
      <c r="JV120" s="96"/>
      <c r="JW120" s="96"/>
      <c r="JX120" s="96"/>
      <c r="JY120" s="96"/>
      <c r="JZ120" s="96"/>
      <c r="KA120" s="96"/>
      <c r="KB120" s="96"/>
      <c r="KC120" s="96"/>
      <c r="KD120" s="96"/>
      <c r="KE120" s="96"/>
      <c r="KF120" s="96"/>
      <c r="KG120" s="96"/>
      <c r="KH120" s="96"/>
      <c r="KI120" s="96"/>
      <c r="KJ120" s="96"/>
      <c r="KK120" s="96"/>
      <c r="KL120" s="96"/>
      <c r="KM120" s="96"/>
      <c r="KN120" s="96"/>
      <c r="KO120" s="96"/>
      <c r="KP120" s="96"/>
      <c r="KQ120" s="96"/>
      <c r="KR120" s="96"/>
      <c r="KS120" s="96"/>
      <c r="KT120" s="96"/>
      <c r="KU120" s="96"/>
      <c r="KV120" s="96"/>
      <c r="KW120" s="96"/>
      <c r="KX120" s="96"/>
      <c r="KY120" s="96"/>
      <c r="KZ120" s="96"/>
      <c r="LA120" s="96"/>
      <c r="LB120" s="96"/>
      <c r="LC120" s="96"/>
      <c r="LD120" s="96"/>
      <c r="LE120" s="96"/>
      <c r="LF120" s="96"/>
      <c r="LG120" s="96"/>
      <c r="LH120" s="96"/>
      <c r="LI120" s="96"/>
      <c r="LJ120" s="96"/>
      <c r="LK120" s="96"/>
      <c r="LL120" s="96"/>
      <c r="LM120" s="96"/>
      <c r="LN120" s="96"/>
      <c r="LO120" s="96"/>
      <c r="LP120" s="96"/>
      <c r="LQ120" s="96"/>
      <c r="LR120" s="96"/>
      <c r="LS120" s="96"/>
      <c r="LT120" s="96"/>
      <c r="LU120" s="96"/>
      <c r="LV120" s="96"/>
      <c r="LW120" s="96"/>
      <c r="LX120" s="96"/>
      <c r="LY120" s="96"/>
      <c r="LZ120" s="96"/>
      <c r="MA120" s="96"/>
      <c r="MB120" s="96"/>
      <c r="MC120" s="96"/>
      <c r="MD120" s="96"/>
      <c r="ME120" s="96"/>
      <c r="MF120" s="96"/>
      <c r="MG120" s="96"/>
      <c r="MH120" s="96"/>
      <c r="MI120" s="96"/>
      <c r="MJ120" s="96"/>
      <c r="MK120" s="96"/>
      <c r="ML120" s="96"/>
      <c r="MM120" s="96"/>
      <c r="MN120" s="96"/>
      <c r="MO120" s="96"/>
      <c r="MP120" s="96"/>
      <c r="MQ120" s="96"/>
      <c r="MR120" s="96"/>
      <c r="MS120" s="96"/>
      <c r="MT120" s="96"/>
      <c r="MU120" s="96"/>
      <c r="MV120" s="96"/>
      <c r="MW120" s="96"/>
      <c r="MX120" s="96"/>
      <c r="MY120" s="96"/>
      <c r="MZ120" s="96"/>
      <c r="NA120" s="96"/>
      <c r="NB120" s="96"/>
      <c r="NC120" s="96"/>
      <c r="ND120" s="96"/>
      <c r="NE120" s="96"/>
      <c r="NF120" s="96"/>
      <c r="NG120" s="96"/>
      <c r="NH120" s="96"/>
      <c r="NI120" s="96"/>
      <c r="NJ120" s="96"/>
      <c r="NK120" s="96"/>
      <c r="NL120" s="96"/>
      <c r="NM120" s="96"/>
      <c r="NN120" s="96"/>
      <c r="NO120" s="96"/>
      <c r="NP120" s="96"/>
      <c r="NQ120" s="96"/>
      <c r="NR120" s="96"/>
      <c r="NS120" s="96"/>
      <c r="NT120" s="96"/>
      <c r="NU120" s="96"/>
      <c r="NV120" s="96"/>
      <c r="NW120" s="96"/>
      <c r="NX120" s="96"/>
      <c r="NY120" s="96"/>
      <c r="NZ120" s="96"/>
      <c r="OA120" s="96"/>
      <c r="OB120" s="96"/>
      <c r="OC120" s="96"/>
      <c r="OD120" s="96"/>
      <c r="OE120" s="96"/>
      <c r="OF120" s="96"/>
      <c r="OG120" s="96"/>
      <c r="OH120" s="96"/>
      <c r="OI120" s="96"/>
      <c r="OJ120" s="96"/>
      <c r="OK120" s="96"/>
      <c r="OL120" s="96"/>
      <c r="OM120" s="96"/>
      <c r="ON120" s="96"/>
      <c r="OO120" s="96"/>
      <c r="OP120" s="96"/>
      <c r="OQ120" s="96"/>
      <c r="OR120" s="96"/>
      <c r="OS120" s="96"/>
      <c r="OT120" s="96"/>
      <c r="OU120" s="96"/>
      <c r="OV120" s="96"/>
      <c r="OW120" s="96"/>
      <c r="OX120" s="96"/>
      <c r="OY120" s="96"/>
      <c r="OZ120" s="96"/>
      <c r="PA120" s="96"/>
      <c r="PB120" s="96"/>
      <c r="PC120" s="96"/>
      <c r="PD120" s="96"/>
      <c r="PE120" s="96"/>
      <c r="PF120" s="96"/>
      <c r="PG120" s="96"/>
      <c r="PH120" s="96"/>
      <c r="PI120" s="96"/>
      <c r="PJ120" s="96"/>
      <c r="PK120" s="96"/>
      <c r="PL120" s="96"/>
      <c r="PM120" s="96"/>
      <c r="PN120" s="96"/>
      <c r="PO120" s="96"/>
      <c r="PP120" s="96"/>
      <c r="PQ120" s="96"/>
      <c r="PR120" s="96"/>
      <c r="PS120" s="96"/>
      <c r="PT120" s="96"/>
      <c r="PU120" s="96"/>
      <c r="PV120" s="96"/>
      <c r="PW120" s="96"/>
      <c r="PX120" s="96"/>
      <c r="PY120" s="96"/>
      <c r="PZ120" s="96"/>
      <c r="QA120" s="96"/>
      <c r="QB120" s="96"/>
      <c r="QC120" s="96"/>
      <c r="QD120" s="96"/>
      <c r="QE120" s="96"/>
      <c r="QF120" s="96"/>
      <c r="QG120" s="96"/>
      <c r="QH120" s="96"/>
      <c r="QI120" s="96"/>
      <c r="QJ120" s="96"/>
      <c r="QK120" s="96"/>
      <c r="QL120" s="96"/>
      <c r="QM120" s="96"/>
      <c r="QN120" s="96"/>
      <c r="QO120" s="96"/>
      <c r="QP120" s="96"/>
      <c r="QQ120" s="96"/>
      <c r="QR120" s="96"/>
      <c r="QS120" s="96"/>
      <c r="QT120" s="96"/>
      <c r="QU120" s="96"/>
      <c r="QV120" s="96"/>
      <c r="QW120" s="96"/>
      <c r="QX120" s="96"/>
      <c r="QY120" s="96"/>
      <c r="QZ120" s="96"/>
      <c r="RA120" s="96"/>
      <c r="RB120" s="96"/>
      <c r="RC120" s="96"/>
      <c r="RD120" s="96"/>
      <c r="RE120" s="96"/>
      <c r="RF120" s="96"/>
      <c r="RG120" s="96"/>
      <c r="RH120" s="96"/>
      <c r="RI120" s="96"/>
      <c r="RJ120" s="96"/>
      <c r="RK120" s="96"/>
      <c r="RL120" s="96"/>
      <c r="RM120" s="96"/>
      <c r="RN120" s="96"/>
      <c r="RO120" s="96"/>
      <c r="RP120" s="96"/>
      <c r="RQ120" s="96"/>
      <c r="RR120" s="96"/>
      <c r="RS120" s="96"/>
      <c r="RT120" s="96"/>
      <c r="RU120" s="96"/>
      <c r="RV120" s="96"/>
      <c r="RW120" s="96"/>
      <c r="RX120" s="96"/>
      <c r="RY120" s="96"/>
      <c r="RZ120" s="96"/>
      <c r="SA120" s="96"/>
      <c r="SB120" s="96"/>
      <c r="SC120" s="96"/>
      <c r="SD120" s="96"/>
      <c r="SE120" s="96"/>
      <c r="SF120" s="96"/>
      <c r="SG120" s="96"/>
      <c r="SH120" s="96"/>
      <c r="SI120" s="96"/>
      <c r="SJ120" s="96"/>
      <c r="SK120" s="96"/>
      <c r="SL120" s="96"/>
      <c r="SM120" s="96"/>
      <c r="SN120" s="96"/>
      <c r="SO120" s="96"/>
    </row>
    <row r="121" spans="1:509" s="73" customFormat="1" x14ac:dyDescent="0.25">
      <c r="B121" s="70" t="s">
        <v>102</v>
      </c>
      <c r="C121" s="4"/>
      <c r="D121" s="5"/>
      <c r="E121" s="91"/>
      <c r="F121" s="92"/>
      <c r="G121" s="93"/>
      <c r="H121" s="94"/>
      <c r="I121" s="175">
        <v>0</v>
      </c>
      <c r="J121" s="100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  <c r="AN121" s="96"/>
      <c r="AO121" s="96"/>
      <c r="AP121" s="96"/>
      <c r="AQ121" s="96"/>
      <c r="AR121" s="96"/>
      <c r="AS121" s="96"/>
      <c r="AT121" s="96"/>
      <c r="AU121" s="96"/>
      <c r="AV121" s="96"/>
      <c r="AW121" s="96"/>
      <c r="AX121" s="96"/>
      <c r="AY121" s="96"/>
      <c r="AZ121" s="96"/>
      <c r="BA121" s="96"/>
      <c r="BB121" s="96"/>
      <c r="BC121" s="96"/>
      <c r="BD121" s="96"/>
      <c r="BE121" s="96"/>
      <c r="BF121" s="96"/>
      <c r="BG121" s="96"/>
      <c r="BH121" s="96"/>
      <c r="BI121" s="96"/>
      <c r="BJ121" s="96"/>
      <c r="BK121" s="96"/>
      <c r="BL121" s="96"/>
      <c r="BM121" s="96"/>
      <c r="BN121" s="96"/>
      <c r="BO121" s="96"/>
      <c r="BP121" s="96"/>
      <c r="BQ121" s="96"/>
      <c r="BR121" s="96"/>
      <c r="BS121" s="96"/>
      <c r="BT121" s="96"/>
      <c r="BU121" s="96"/>
      <c r="BV121" s="96"/>
      <c r="BW121" s="96"/>
      <c r="BX121" s="96"/>
      <c r="BY121" s="96"/>
      <c r="BZ121" s="96"/>
      <c r="CA121" s="96"/>
      <c r="CB121" s="96"/>
      <c r="CC121" s="96"/>
      <c r="CD121" s="96"/>
      <c r="CE121" s="96"/>
      <c r="CF121" s="96"/>
      <c r="CG121" s="96"/>
      <c r="CH121" s="96"/>
      <c r="CI121" s="96"/>
      <c r="CJ121" s="96"/>
      <c r="CK121" s="96"/>
      <c r="CL121" s="96"/>
      <c r="CM121" s="96"/>
      <c r="CN121" s="96"/>
      <c r="CO121" s="96"/>
      <c r="CP121" s="96"/>
      <c r="CQ121" s="96"/>
      <c r="CR121" s="96"/>
      <c r="CS121" s="96"/>
      <c r="CT121" s="96"/>
      <c r="CU121" s="96"/>
      <c r="CV121" s="96"/>
      <c r="CW121" s="96"/>
      <c r="CX121" s="96"/>
      <c r="CY121" s="96"/>
      <c r="CZ121" s="96"/>
      <c r="DA121" s="96"/>
      <c r="DB121" s="96"/>
      <c r="DC121" s="96"/>
      <c r="DD121" s="96"/>
      <c r="DE121" s="96"/>
      <c r="DF121" s="96"/>
      <c r="DG121" s="96"/>
      <c r="DH121" s="96"/>
      <c r="DI121" s="96"/>
      <c r="DJ121" s="96"/>
      <c r="DK121" s="96"/>
      <c r="DL121" s="96"/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/>
      <c r="DZ121" s="96"/>
      <c r="EA121" s="96"/>
      <c r="EB121" s="96"/>
      <c r="EC121" s="96"/>
      <c r="ED121" s="96"/>
      <c r="EE121" s="96"/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6"/>
      <c r="EZ121" s="96"/>
      <c r="FA121" s="96"/>
      <c r="FB121" s="96"/>
      <c r="FC121" s="96"/>
      <c r="FD121" s="96"/>
      <c r="FE121" s="96"/>
      <c r="FF121" s="96"/>
      <c r="FG121" s="96"/>
      <c r="FH121" s="96"/>
      <c r="FI121" s="96"/>
      <c r="FJ121" s="96"/>
      <c r="FK121" s="96"/>
      <c r="FL121" s="96"/>
      <c r="FM121" s="96"/>
      <c r="FN121" s="96"/>
      <c r="FO121" s="96"/>
      <c r="FP121" s="96"/>
      <c r="FQ121" s="96"/>
      <c r="FR121" s="96"/>
      <c r="FS121" s="96"/>
      <c r="FT121" s="96"/>
      <c r="FU121" s="96"/>
      <c r="FV121" s="96"/>
      <c r="FW121" s="96"/>
      <c r="FX121" s="96"/>
      <c r="FY121" s="96"/>
      <c r="FZ121" s="96"/>
      <c r="GA121" s="96"/>
      <c r="GB121" s="96"/>
      <c r="GC121" s="96"/>
      <c r="GD121" s="96"/>
      <c r="GE121" s="96"/>
      <c r="GF121" s="96"/>
      <c r="GG121" s="96"/>
      <c r="GH121" s="96"/>
      <c r="GI121" s="96"/>
      <c r="GJ121" s="96"/>
      <c r="GK121" s="96"/>
      <c r="GL121" s="96"/>
      <c r="GM121" s="96"/>
      <c r="GN121" s="96"/>
      <c r="GO121" s="96"/>
      <c r="GP121" s="96"/>
      <c r="GQ121" s="96"/>
      <c r="GR121" s="96"/>
      <c r="GS121" s="96"/>
      <c r="GT121" s="96"/>
      <c r="GU121" s="96"/>
      <c r="GV121" s="96"/>
      <c r="GW121" s="96"/>
      <c r="GX121" s="96"/>
      <c r="GY121" s="96"/>
      <c r="GZ121" s="96"/>
      <c r="HA121" s="96"/>
      <c r="HB121" s="96"/>
      <c r="HC121" s="96"/>
      <c r="HD121" s="96"/>
      <c r="HE121" s="96"/>
      <c r="HF121" s="96"/>
      <c r="HG121" s="96"/>
      <c r="HH121" s="96"/>
      <c r="HI121" s="96"/>
      <c r="HJ121" s="96"/>
      <c r="HK121" s="96"/>
      <c r="HL121" s="96"/>
      <c r="HM121" s="96"/>
      <c r="HN121" s="96"/>
      <c r="HO121" s="96"/>
      <c r="HP121" s="96"/>
      <c r="HQ121" s="96"/>
      <c r="HR121" s="96"/>
      <c r="HS121" s="96"/>
      <c r="HT121" s="96"/>
      <c r="HU121" s="96"/>
      <c r="HV121" s="96"/>
      <c r="HW121" s="96"/>
      <c r="HX121" s="96"/>
      <c r="HY121" s="96"/>
      <c r="HZ121" s="96"/>
      <c r="IA121" s="96"/>
      <c r="IB121" s="96"/>
      <c r="IC121" s="96"/>
      <c r="ID121" s="96"/>
      <c r="IE121" s="96"/>
      <c r="IF121" s="96"/>
      <c r="IG121" s="96"/>
      <c r="IH121" s="96"/>
      <c r="II121" s="96"/>
      <c r="IJ121" s="96"/>
      <c r="IK121" s="96"/>
      <c r="IL121" s="96"/>
      <c r="IM121" s="96"/>
      <c r="IN121" s="96"/>
      <c r="IO121" s="96"/>
      <c r="IP121" s="96"/>
      <c r="IQ121" s="96"/>
      <c r="IR121" s="96"/>
      <c r="IS121" s="96"/>
      <c r="IT121" s="96"/>
      <c r="IU121" s="96"/>
      <c r="IV121" s="96"/>
      <c r="IW121" s="96"/>
      <c r="IX121" s="96"/>
      <c r="IY121" s="96"/>
      <c r="IZ121" s="96"/>
      <c r="JA121" s="96"/>
      <c r="JB121" s="96"/>
      <c r="JC121" s="96"/>
      <c r="JD121" s="96"/>
      <c r="JE121" s="96"/>
      <c r="JF121" s="96"/>
      <c r="JG121" s="96"/>
      <c r="JH121" s="96"/>
      <c r="JI121" s="96"/>
      <c r="JJ121" s="96"/>
      <c r="JK121" s="96"/>
      <c r="JL121" s="96"/>
      <c r="JM121" s="96"/>
      <c r="JN121" s="96"/>
      <c r="JO121" s="96"/>
      <c r="JP121" s="96"/>
      <c r="JQ121" s="96"/>
      <c r="JR121" s="96"/>
      <c r="JS121" s="96"/>
      <c r="JT121" s="96"/>
      <c r="JU121" s="96"/>
      <c r="JV121" s="96"/>
      <c r="JW121" s="96"/>
      <c r="JX121" s="96"/>
      <c r="JY121" s="96"/>
      <c r="JZ121" s="96"/>
      <c r="KA121" s="96"/>
      <c r="KB121" s="96"/>
      <c r="KC121" s="96"/>
      <c r="KD121" s="96"/>
      <c r="KE121" s="96"/>
      <c r="KF121" s="96"/>
      <c r="KG121" s="96"/>
      <c r="KH121" s="96"/>
      <c r="KI121" s="96"/>
      <c r="KJ121" s="96"/>
      <c r="KK121" s="96"/>
      <c r="KL121" s="96"/>
      <c r="KM121" s="96"/>
      <c r="KN121" s="96"/>
      <c r="KO121" s="96"/>
      <c r="KP121" s="96"/>
      <c r="KQ121" s="96"/>
      <c r="KR121" s="96"/>
      <c r="KS121" s="96"/>
      <c r="KT121" s="96"/>
      <c r="KU121" s="96"/>
      <c r="KV121" s="96"/>
      <c r="KW121" s="96"/>
      <c r="KX121" s="96"/>
      <c r="KY121" s="96"/>
      <c r="KZ121" s="96"/>
      <c r="LA121" s="96"/>
      <c r="LB121" s="96"/>
      <c r="LC121" s="96"/>
      <c r="LD121" s="96"/>
      <c r="LE121" s="96"/>
      <c r="LF121" s="96"/>
      <c r="LG121" s="96"/>
      <c r="LH121" s="96"/>
      <c r="LI121" s="96"/>
      <c r="LJ121" s="96"/>
      <c r="LK121" s="96"/>
      <c r="LL121" s="96"/>
      <c r="LM121" s="96"/>
      <c r="LN121" s="96"/>
      <c r="LO121" s="96"/>
      <c r="LP121" s="96"/>
      <c r="LQ121" s="96"/>
      <c r="LR121" s="96"/>
      <c r="LS121" s="96"/>
      <c r="LT121" s="96"/>
      <c r="LU121" s="96"/>
      <c r="LV121" s="96"/>
      <c r="LW121" s="96"/>
      <c r="LX121" s="96"/>
      <c r="LY121" s="96"/>
      <c r="LZ121" s="96"/>
      <c r="MA121" s="96"/>
      <c r="MB121" s="96"/>
      <c r="MC121" s="96"/>
      <c r="MD121" s="96"/>
      <c r="ME121" s="96"/>
      <c r="MF121" s="96"/>
      <c r="MG121" s="96"/>
      <c r="MH121" s="96"/>
      <c r="MI121" s="96"/>
      <c r="MJ121" s="96"/>
      <c r="MK121" s="96"/>
      <c r="ML121" s="96"/>
      <c r="MM121" s="96"/>
      <c r="MN121" s="96"/>
      <c r="MO121" s="96"/>
      <c r="MP121" s="96"/>
      <c r="MQ121" s="96"/>
      <c r="MR121" s="96"/>
      <c r="MS121" s="96"/>
      <c r="MT121" s="96"/>
      <c r="MU121" s="96"/>
      <c r="MV121" s="96"/>
      <c r="MW121" s="96"/>
      <c r="MX121" s="96"/>
      <c r="MY121" s="96"/>
      <c r="MZ121" s="96"/>
      <c r="NA121" s="96"/>
      <c r="NB121" s="96"/>
      <c r="NC121" s="96"/>
      <c r="ND121" s="96"/>
      <c r="NE121" s="96"/>
      <c r="NF121" s="96"/>
      <c r="NG121" s="96"/>
      <c r="NH121" s="96"/>
      <c r="NI121" s="96"/>
      <c r="NJ121" s="96"/>
      <c r="NK121" s="96"/>
      <c r="NL121" s="96"/>
      <c r="NM121" s="96"/>
      <c r="NN121" s="96"/>
      <c r="NO121" s="96"/>
      <c r="NP121" s="96"/>
      <c r="NQ121" s="96"/>
      <c r="NR121" s="96"/>
      <c r="NS121" s="96"/>
      <c r="NT121" s="96"/>
      <c r="NU121" s="96"/>
      <c r="NV121" s="96"/>
      <c r="NW121" s="96"/>
      <c r="NX121" s="96"/>
      <c r="NY121" s="96"/>
      <c r="NZ121" s="96"/>
      <c r="OA121" s="96"/>
      <c r="OB121" s="96"/>
      <c r="OC121" s="96"/>
      <c r="OD121" s="96"/>
      <c r="OE121" s="96"/>
      <c r="OF121" s="96"/>
      <c r="OG121" s="96"/>
      <c r="OH121" s="96"/>
      <c r="OI121" s="96"/>
      <c r="OJ121" s="96"/>
      <c r="OK121" s="96"/>
      <c r="OL121" s="96"/>
      <c r="OM121" s="96"/>
      <c r="ON121" s="96"/>
      <c r="OO121" s="96"/>
      <c r="OP121" s="96"/>
      <c r="OQ121" s="96"/>
      <c r="OR121" s="96"/>
      <c r="OS121" s="96"/>
      <c r="OT121" s="96"/>
      <c r="OU121" s="96"/>
      <c r="OV121" s="96"/>
      <c r="OW121" s="96"/>
      <c r="OX121" s="96"/>
      <c r="OY121" s="96"/>
      <c r="OZ121" s="96"/>
      <c r="PA121" s="96"/>
      <c r="PB121" s="96"/>
      <c r="PC121" s="96"/>
      <c r="PD121" s="96"/>
      <c r="PE121" s="96"/>
      <c r="PF121" s="96"/>
      <c r="PG121" s="96"/>
      <c r="PH121" s="96"/>
      <c r="PI121" s="96"/>
      <c r="PJ121" s="96"/>
      <c r="PK121" s="96"/>
      <c r="PL121" s="96"/>
      <c r="PM121" s="96"/>
      <c r="PN121" s="96"/>
      <c r="PO121" s="96"/>
      <c r="PP121" s="96"/>
      <c r="PQ121" s="96"/>
      <c r="PR121" s="96"/>
      <c r="PS121" s="96"/>
      <c r="PT121" s="96"/>
      <c r="PU121" s="96"/>
      <c r="PV121" s="96"/>
      <c r="PW121" s="96"/>
      <c r="PX121" s="96"/>
      <c r="PY121" s="96"/>
      <c r="PZ121" s="96"/>
      <c r="QA121" s="96"/>
      <c r="QB121" s="96"/>
      <c r="QC121" s="96"/>
      <c r="QD121" s="96"/>
      <c r="QE121" s="96"/>
      <c r="QF121" s="96"/>
      <c r="QG121" s="96"/>
      <c r="QH121" s="96"/>
      <c r="QI121" s="96"/>
      <c r="QJ121" s="96"/>
      <c r="QK121" s="96"/>
      <c r="QL121" s="96"/>
      <c r="QM121" s="96"/>
      <c r="QN121" s="96"/>
      <c r="QO121" s="96"/>
      <c r="QP121" s="96"/>
      <c r="QQ121" s="96"/>
      <c r="QR121" s="96"/>
      <c r="QS121" s="96"/>
      <c r="QT121" s="96"/>
      <c r="QU121" s="96"/>
      <c r="QV121" s="96"/>
      <c r="QW121" s="96"/>
      <c r="QX121" s="96"/>
      <c r="QY121" s="96"/>
      <c r="QZ121" s="96"/>
      <c r="RA121" s="96"/>
      <c r="RB121" s="96"/>
      <c r="RC121" s="96"/>
      <c r="RD121" s="96"/>
      <c r="RE121" s="96"/>
      <c r="RF121" s="96"/>
      <c r="RG121" s="96"/>
      <c r="RH121" s="96"/>
      <c r="RI121" s="96"/>
      <c r="RJ121" s="96"/>
      <c r="RK121" s="96"/>
      <c r="RL121" s="96"/>
      <c r="RM121" s="96"/>
      <c r="RN121" s="96"/>
      <c r="RO121" s="96"/>
      <c r="RP121" s="96"/>
      <c r="RQ121" s="96"/>
      <c r="RR121" s="96"/>
      <c r="RS121" s="96"/>
      <c r="RT121" s="96"/>
      <c r="RU121" s="96"/>
      <c r="RV121" s="96"/>
      <c r="RW121" s="96"/>
      <c r="RX121" s="96"/>
      <c r="RY121" s="96"/>
      <c r="RZ121" s="96"/>
      <c r="SA121" s="96"/>
      <c r="SB121" s="96"/>
      <c r="SC121" s="96"/>
      <c r="SD121" s="96"/>
      <c r="SE121" s="96"/>
      <c r="SF121" s="96"/>
      <c r="SG121" s="96"/>
      <c r="SH121" s="96"/>
      <c r="SI121" s="96"/>
      <c r="SJ121" s="96"/>
      <c r="SK121" s="96"/>
      <c r="SL121" s="96"/>
      <c r="SM121" s="96"/>
      <c r="SN121" s="96"/>
      <c r="SO121" s="96"/>
    </row>
    <row r="122" spans="1:509" s="73" customFormat="1" x14ac:dyDescent="0.25">
      <c r="B122" s="70" t="s">
        <v>103</v>
      </c>
      <c r="C122" s="4"/>
      <c r="D122" s="5"/>
      <c r="E122" s="91"/>
      <c r="F122" s="92"/>
      <c r="G122" s="93"/>
      <c r="H122" s="94"/>
      <c r="I122" s="174">
        <f>I120-L120</f>
        <v>55000</v>
      </c>
      <c r="J122" s="100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  <c r="AN122" s="96"/>
      <c r="AO122" s="96"/>
      <c r="AP122" s="96"/>
      <c r="AQ122" s="96"/>
      <c r="AR122" s="96"/>
      <c r="AS122" s="96"/>
      <c r="AT122" s="96"/>
      <c r="AU122" s="96"/>
      <c r="AV122" s="96"/>
      <c r="AW122" s="96"/>
      <c r="AX122" s="96"/>
      <c r="AY122" s="96"/>
      <c r="AZ122" s="96"/>
      <c r="BA122" s="96"/>
      <c r="BB122" s="96"/>
      <c r="BC122" s="96"/>
      <c r="BD122" s="96"/>
      <c r="BE122" s="96"/>
      <c r="BF122" s="96"/>
      <c r="BG122" s="96"/>
      <c r="BH122" s="96"/>
      <c r="BI122" s="96"/>
      <c r="BJ122" s="96"/>
      <c r="BK122" s="96"/>
      <c r="BL122" s="96"/>
      <c r="BM122" s="96"/>
      <c r="BN122" s="96"/>
      <c r="BO122" s="96"/>
      <c r="BP122" s="96"/>
      <c r="BQ122" s="96"/>
      <c r="BR122" s="96"/>
      <c r="BS122" s="96"/>
      <c r="BT122" s="96"/>
      <c r="BU122" s="96"/>
      <c r="BV122" s="96"/>
      <c r="BW122" s="96"/>
      <c r="BX122" s="96"/>
      <c r="BY122" s="96"/>
      <c r="BZ122" s="96"/>
      <c r="CA122" s="96"/>
      <c r="CB122" s="96"/>
      <c r="CC122" s="96"/>
      <c r="CD122" s="96"/>
      <c r="CE122" s="96"/>
      <c r="CF122" s="96"/>
      <c r="CG122" s="96"/>
      <c r="CH122" s="96"/>
      <c r="CI122" s="96"/>
      <c r="CJ122" s="96"/>
      <c r="CK122" s="96"/>
      <c r="CL122" s="96"/>
      <c r="CM122" s="96"/>
      <c r="CN122" s="96"/>
      <c r="CO122" s="96"/>
      <c r="CP122" s="96"/>
      <c r="CQ122" s="96"/>
      <c r="CR122" s="96"/>
      <c r="CS122" s="96"/>
      <c r="CT122" s="96"/>
      <c r="CU122" s="96"/>
      <c r="CV122" s="96"/>
      <c r="CW122" s="96"/>
      <c r="CX122" s="96"/>
      <c r="CY122" s="96"/>
      <c r="CZ122" s="96"/>
      <c r="DA122" s="96"/>
      <c r="DB122" s="96"/>
      <c r="DC122" s="96"/>
      <c r="DD122" s="96"/>
      <c r="DE122" s="96"/>
      <c r="DF122" s="96"/>
      <c r="DG122" s="96"/>
      <c r="DH122" s="96"/>
      <c r="DI122" s="96"/>
      <c r="DJ122" s="96"/>
      <c r="DK122" s="96"/>
      <c r="DL122" s="96"/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/>
      <c r="DZ122" s="96"/>
      <c r="EA122" s="96"/>
      <c r="EB122" s="96"/>
      <c r="EC122" s="96"/>
      <c r="ED122" s="96"/>
      <c r="EE122" s="96"/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6"/>
      <c r="EZ122" s="96"/>
      <c r="FA122" s="96"/>
      <c r="FB122" s="96"/>
      <c r="FC122" s="96"/>
      <c r="FD122" s="96"/>
      <c r="FE122" s="96"/>
      <c r="FF122" s="96"/>
      <c r="FG122" s="96"/>
      <c r="FH122" s="96"/>
      <c r="FI122" s="96"/>
      <c r="FJ122" s="96"/>
      <c r="FK122" s="96"/>
      <c r="FL122" s="96"/>
      <c r="FM122" s="96"/>
      <c r="FN122" s="96"/>
      <c r="FO122" s="96"/>
      <c r="FP122" s="96"/>
      <c r="FQ122" s="96"/>
      <c r="FR122" s="96"/>
      <c r="FS122" s="96"/>
      <c r="FT122" s="96"/>
      <c r="FU122" s="96"/>
      <c r="FV122" s="96"/>
      <c r="FW122" s="96"/>
      <c r="FX122" s="96"/>
      <c r="FY122" s="96"/>
      <c r="FZ122" s="96"/>
      <c r="GA122" s="96"/>
      <c r="GB122" s="96"/>
      <c r="GC122" s="96"/>
      <c r="GD122" s="96"/>
      <c r="GE122" s="96"/>
      <c r="GF122" s="96"/>
      <c r="GG122" s="96"/>
      <c r="GH122" s="96"/>
      <c r="GI122" s="96"/>
      <c r="GJ122" s="96"/>
      <c r="GK122" s="96"/>
      <c r="GL122" s="96"/>
      <c r="GM122" s="96"/>
      <c r="GN122" s="96"/>
      <c r="GO122" s="96"/>
      <c r="GP122" s="96"/>
      <c r="GQ122" s="96"/>
      <c r="GR122" s="96"/>
      <c r="GS122" s="96"/>
      <c r="GT122" s="96"/>
      <c r="GU122" s="96"/>
      <c r="GV122" s="96"/>
      <c r="GW122" s="96"/>
      <c r="GX122" s="96"/>
      <c r="GY122" s="96"/>
      <c r="GZ122" s="96"/>
      <c r="HA122" s="96"/>
      <c r="HB122" s="96"/>
      <c r="HC122" s="96"/>
      <c r="HD122" s="96"/>
      <c r="HE122" s="96"/>
      <c r="HF122" s="96"/>
      <c r="HG122" s="96"/>
      <c r="HH122" s="96"/>
      <c r="HI122" s="96"/>
      <c r="HJ122" s="96"/>
      <c r="HK122" s="96"/>
      <c r="HL122" s="96"/>
      <c r="HM122" s="96"/>
      <c r="HN122" s="96"/>
      <c r="HO122" s="96"/>
      <c r="HP122" s="96"/>
      <c r="HQ122" s="96"/>
      <c r="HR122" s="96"/>
      <c r="HS122" s="96"/>
      <c r="HT122" s="96"/>
      <c r="HU122" s="96"/>
      <c r="HV122" s="96"/>
      <c r="HW122" s="96"/>
      <c r="HX122" s="96"/>
      <c r="HY122" s="96"/>
      <c r="HZ122" s="96"/>
      <c r="IA122" s="96"/>
      <c r="IB122" s="96"/>
      <c r="IC122" s="96"/>
      <c r="ID122" s="96"/>
      <c r="IE122" s="96"/>
      <c r="IF122" s="96"/>
      <c r="IG122" s="96"/>
      <c r="IH122" s="96"/>
      <c r="II122" s="96"/>
      <c r="IJ122" s="96"/>
      <c r="IK122" s="96"/>
      <c r="IL122" s="96"/>
      <c r="IM122" s="96"/>
      <c r="IN122" s="96"/>
      <c r="IO122" s="96"/>
      <c r="IP122" s="96"/>
      <c r="IQ122" s="96"/>
      <c r="IR122" s="96"/>
      <c r="IS122" s="96"/>
      <c r="IT122" s="96"/>
      <c r="IU122" s="96"/>
      <c r="IV122" s="96"/>
      <c r="IW122" s="96"/>
      <c r="IX122" s="96"/>
      <c r="IY122" s="96"/>
      <c r="IZ122" s="96"/>
      <c r="JA122" s="96"/>
      <c r="JB122" s="96"/>
      <c r="JC122" s="96"/>
      <c r="JD122" s="96"/>
      <c r="JE122" s="96"/>
      <c r="JF122" s="96"/>
      <c r="JG122" s="96"/>
      <c r="JH122" s="96"/>
      <c r="JI122" s="96"/>
      <c r="JJ122" s="96"/>
      <c r="JK122" s="96"/>
      <c r="JL122" s="96"/>
      <c r="JM122" s="96"/>
      <c r="JN122" s="96"/>
      <c r="JO122" s="96"/>
      <c r="JP122" s="96"/>
      <c r="JQ122" s="96"/>
      <c r="JR122" s="96"/>
      <c r="JS122" s="96"/>
      <c r="JT122" s="96"/>
      <c r="JU122" s="96"/>
      <c r="JV122" s="96"/>
      <c r="JW122" s="96"/>
      <c r="JX122" s="96"/>
      <c r="JY122" s="96"/>
      <c r="JZ122" s="96"/>
      <c r="KA122" s="96"/>
      <c r="KB122" s="96"/>
      <c r="KC122" s="96"/>
      <c r="KD122" s="96"/>
      <c r="KE122" s="96"/>
      <c r="KF122" s="96"/>
      <c r="KG122" s="96"/>
      <c r="KH122" s="96"/>
      <c r="KI122" s="96"/>
      <c r="KJ122" s="96"/>
      <c r="KK122" s="96"/>
      <c r="KL122" s="96"/>
      <c r="KM122" s="96"/>
      <c r="KN122" s="96"/>
      <c r="KO122" s="96"/>
      <c r="KP122" s="96"/>
      <c r="KQ122" s="96"/>
      <c r="KR122" s="96"/>
      <c r="KS122" s="96"/>
      <c r="KT122" s="96"/>
      <c r="KU122" s="96"/>
      <c r="KV122" s="96"/>
      <c r="KW122" s="96"/>
      <c r="KX122" s="96"/>
      <c r="KY122" s="96"/>
      <c r="KZ122" s="96"/>
      <c r="LA122" s="96"/>
      <c r="LB122" s="96"/>
      <c r="LC122" s="96"/>
      <c r="LD122" s="96"/>
      <c r="LE122" s="96"/>
      <c r="LF122" s="96"/>
      <c r="LG122" s="96"/>
      <c r="LH122" s="96"/>
      <c r="LI122" s="96"/>
      <c r="LJ122" s="96"/>
      <c r="LK122" s="96"/>
      <c r="LL122" s="96"/>
      <c r="LM122" s="96"/>
      <c r="LN122" s="96"/>
      <c r="LO122" s="96"/>
      <c r="LP122" s="96"/>
      <c r="LQ122" s="96"/>
      <c r="LR122" s="96"/>
      <c r="LS122" s="96"/>
      <c r="LT122" s="96"/>
      <c r="LU122" s="96"/>
      <c r="LV122" s="96"/>
      <c r="LW122" s="96"/>
      <c r="LX122" s="96"/>
      <c r="LY122" s="96"/>
      <c r="LZ122" s="96"/>
      <c r="MA122" s="96"/>
      <c r="MB122" s="96"/>
      <c r="MC122" s="96"/>
      <c r="MD122" s="96"/>
      <c r="ME122" s="96"/>
      <c r="MF122" s="96"/>
      <c r="MG122" s="96"/>
      <c r="MH122" s="96"/>
      <c r="MI122" s="96"/>
      <c r="MJ122" s="96"/>
      <c r="MK122" s="96"/>
      <c r="ML122" s="96"/>
      <c r="MM122" s="96"/>
      <c r="MN122" s="96"/>
      <c r="MO122" s="96"/>
      <c r="MP122" s="96"/>
      <c r="MQ122" s="96"/>
      <c r="MR122" s="96"/>
      <c r="MS122" s="96"/>
      <c r="MT122" s="96"/>
      <c r="MU122" s="96"/>
      <c r="MV122" s="96"/>
      <c r="MW122" s="96"/>
      <c r="MX122" s="96"/>
      <c r="MY122" s="96"/>
      <c r="MZ122" s="96"/>
      <c r="NA122" s="96"/>
      <c r="NB122" s="96"/>
      <c r="NC122" s="96"/>
      <c r="ND122" s="96"/>
      <c r="NE122" s="96"/>
      <c r="NF122" s="96"/>
      <c r="NG122" s="96"/>
      <c r="NH122" s="96"/>
      <c r="NI122" s="96"/>
      <c r="NJ122" s="96"/>
      <c r="NK122" s="96"/>
      <c r="NL122" s="96"/>
      <c r="NM122" s="96"/>
      <c r="NN122" s="96"/>
      <c r="NO122" s="96"/>
      <c r="NP122" s="96"/>
      <c r="NQ122" s="96"/>
      <c r="NR122" s="96"/>
      <c r="NS122" s="96"/>
      <c r="NT122" s="96"/>
      <c r="NU122" s="96"/>
      <c r="NV122" s="96"/>
      <c r="NW122" s="96"/>
      <c r="NX122" s="96"/>
      <c r="NY122" s="96"/>
      <c r="NZ122" s="96"/>
      <c r="OA122" s="96"/>
      <c r="OB122" s="96"/>
      <c r="OC122" s="96"/>
      <c r="OD122" s="96"/>
      <c r="OE122" s="96"/>
      <c r="OF122" s="96"/>
      <c r="OG122" s="96"/>
      <c r="OH122" s="96"/>
      <c r="OI122" s="96"/>
      <c r="OJ122" s="96"/>
      <c r="OK122" s="96"/>
      <c r="OL122" s="96"/>
      <c r="OM122" s="96"/>
      <c r="ON122" s="96"/>
      <c r="OO122" s="96"/>
      <c r="OP122" s="96"/>
      <c r="OQ122" s="96"/>
      <c r="OR122" s="96"/>
      <c r="OS122" s="96"/>
      <c r="OT122" s="96"/>
      <c r="OU122" s="96"/>
      <c r="OV122" s="96"/>
      <c r="OW122" s="96"/>
      <c r="OX122" s="96"/>
      <c r="OY122" s="96"/>
      <c r="OZ122" s="96"/>
      <c r="PA122" s="96"/>
      <c r="PB122" s="96"/>
      <c r="PC122" s="96"/>
      <c r="PD122" s="96"/>
      <c r="PE122" s="96"/>
      <c r="PF122" s="96"/>
      <c r="PG122" s="96"/>
      <c r="PH122" s="96"/>
      <c r="PI122" s="96"/>
      <c r="PJ122" s="96"/>
      <c r="PK122" s="96"/>
      <c r="PL122" s="96"/>
      <c r="PM122" s="96"/>
      <c r="PN122" s="96"/>
      <c r="PO122" s="96"/>
      <c r="PP122" s="96"/>
      <c r="PQ122" s="96"/>
      <c r="PR122" s="96"/>
      <c r="PS122" s="96"/>
      <c r="PT122" s="96"/>
      <c r="PU122" s="96"/>
      <c r="PV122" s="96"/>
      <c r="PW122" s="96"/>
      <c r="PX122" s="96"/>
      <c r="PY122" s="96"/>
      <c r="PZ122" s="96"/>
      <c r="QA122" s="96"/>
      <c r="QB122" s="96"/>
      <c r="QC122" s="96"/>
      <c r="QD122" s="96"/>
      <c r="QE122" s="96"/>
      <c r="QF122" s="96"/>
      <c r="QG122" s="96"/>
      <c r="QH122" s="96"/>
      <c r="QI122" s="96"/>
      <c r="QJ122" s="96"/>
      <c r="QK122" s="96"/>
      <c r="QL122" s="96"/>
      <c r="QM122" s="96"/>
      <c r="QN122" s="96"/>
      <c r="QO122" s="96"/>
      <c r="QP122" s="96"/>
      <c r="QQ122" s="96"/>
      <c r="QR122" s="96"/>
      <c r="QS122" s="96"/>
      <c r="QT122" s="96"/>
      <c r="QU122" s="96"/>
      <c r="QV122" s="96"/>
      <c r="QW122" s="96"/>
      <c r="QX122" s="96"/>
      <c r="QY122" s="96"/>
      <c r="QZ122" s="96"/>
      <c r="RA122" s="96"/>
      <c r="RB122" s="96"/>
      <c r="RC122" s="96"/>
      <c r="RD122" s="96"/>
      <c r="RE122" s="96"/>
      <c r="RF122" s="96"/>
      <c r="RG122" s="96"/>
      <c r="RH122" s="96"/>
      <c r="RI122" s="96"/>
      <c r="RJ122" s="96"/>
      <c r="RK122" s="96"/>
      <c r="RL122" s="96"/>
      <c r="RM122" s="96"/>
      <c r="RN122" s="96"/>
      <c r="RO122" s="96"/>
      <c r="RP122" s="96"/>
      <c r="RQ122" s="96"/>
      <c r="RR122" s="96"/>
      <c r="RS122" s="96"/>
      <c r="RT122" s="96"/>
      <c r="RU122" s="96"/>
      <c r="RV122" s="96"/>
      <c r="RW122" s="96"/>
      <c r="RX122" s="96"/>
      <c r="RY122" s="96"/>
      <c r="RZ122" s="96"/>
      <c r="SA122" s="96"/>
      <c r="SB122" s="96"/>
      <c r="SC122" s="96"/>
      <c r="SD122" s="96"/>
      <c r="SE122" s="96"/>
      <c r="SF122" s="96"/>
      <c r="SG122" s="96"/>
      <c r="SH122" s="96"/>
      <c r="SI122" s="96"/>
      <c r="SJ122" s="96"/>
      <c r="SK122" s="96"/>
      <c r="SL122" s="96"/>
      <c r="SM122" s="96"/>
      <c r="SN122" s="96"/>
      <c r="SO122" s="96"/>
    </row>
    <row r="123" spans="1:509" s="73" customFormat="1" x14ac:dyDescent="0.25">
      <c r="B123" s="70" t="s">
        <v>104</v>
      </c>
      <c r="C123" s="4"/>
      <c r="D123" s="5"/>
      <c r="E123" s="91"/>
      <c r="F123" s="92"/>
      <c r="G123" s="93"/>
      <c r="H123" s="94"/>
      <c r="I123" s="175">
        <v>0</v>
      </c>
      <c r="J123" s="100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96"/>
      <c r="IQ123" s="96"/>
      <c r="IR123" s="96"/>
      <c r="IS123" s="96"/>
      <c r="IT123" s="96"/>
      <c r="IU123" s="96"/>
      <c r="IV123" s="96"/>
      <c r="IW123" s="96"/>
      <c r="IX123" s="96"/>
      <c r="IY123" s="96"/>
      <c r="IZ123" s="96"/>
      <c r="JA123" s="96"/>
      <c r="JB123" s="96"/>
      <c r="JC123" s="96"/>
      <c r="JD123" s="96"/>
      <c r="JE123" s="96"/>
      <c r="JF123" s="96"/>
      <c r="JG123" s="96"/>
      <c r="JH123" s="96"/>
      <c r="JI123" s="96"/>
      <c r="JJ123" s="96"/>
      <c r="JK123" s="96"/>
      <c r="JL123" s="96"/>
      <c r="JM123" s="96"/>
      <c r="JN123" s="96"/>
      <c r="JO123" s="96"/>
      <c r="JP123" s="96"/>
      <c r="JQ123" s="96"/>
      <c r="JR123" s="96"/>
      <c r="JS123" s="96"/>
      <c r="JT123" s="96"/>
      <c r="JU123" s="96"/>
      <c r="JV123" s="96"/>
      <c r="JW123" s="96"/>
      <c r="JX123" s="96"/>
      <c r="JY123" s="96"/>
      <c r="JZ123" s="96"/>
      <c r="KA123" s="96"/>
      <c r="KB123" s="96"/>
      <c r="KC123" s="96"/>
      <c r="KD123" s="96"/>
      <c r="KE123" s="96"/>
      <c r="KF123" s="96"/>
      <c r="KG123" s="96"/>
      <c r="KH123" s="96"/>
      <c r="KI123" s="96"/>
      <c r="KJ123" s="96"/>
      <c r="KK123" s="96"/>
      <c r="KL123" s="96"/>
      <c r="KM123" s="96"/>
      <c r="KN123" s="96"/>
      <c r="KO123" s="96"/>
      <c r="KP123" s="96"/>
      <c r="KQ123" s="96"/>
      <c r="KR123" s="96"/>
      <c r="KS123" s="96"/>
      <c r="KT123" s="96"/>
      <c r="KU123" s="96"/>
      <c r="KV123" s="96"/>
      <c r="KW123" s="96"/>
      <c r="KX123" s="96"/>
      <c r="KY123" s="96"/>
      <c r="KZ123" s="96"/>
      <c r="LA123" s="96"/>
      <c r="LB123" s="96"/>
      <c r="LC123" s="96"/>
      <c r="LD123" s="96"/>
      <c r="LE123" s="96"/>
      <c r="LF123" s="96"/>
      <c r="LG123" s="96"/>
      <c r="LH123" s="96"/>
      <c r="LI123" s="96"/>
      <c r="LJ123" s="96"/>
      <c r="LK123" s="96"/>
      <c r="LL123" s="96"/>
      <c r="LM123" s="96"/>
      <c r="LN123" s="96"/>
      <c r="LO123" s="96"/>
      <c r="LP123" s="96"/>
      <c r="LQ123" s="96"/>
      <c r="LR123" s="96"/>
      <c r="LS123" s="96"/>
      <c r="LT123" s="96"/>
      <c r="LU123" s="96"/>
      <c r="LV123" s="96"/>
      <c r="LW123" s="96"/>
      <c r="LX123" s="96"/>
      <c r="LY123" s="96"/>
      <c r="LZ123" s="96"/>
      <c r="MA123" s="96"/>
      <c r="MB123" s="96"/>
      <c r="MC123" s="96"/>
      <c r="MD123" s="96"/>
      <c r="ME123" s="96"/>
      <c r="MF123" s="96"/>
      <c r="MG123" s="96"/>
      <c r="MH123" s="96"/>
      <c r="MI123" s="96"/>
      <c r="MJ123" s="96"/>
      <c r="MK123" s="96"/>
      <c r="ML123" s="96"/>
      <c r="MM123" s="96"/>
      <c r="MN123" s="96"/>
      <c r="MO123" s="96"/>
      <c r="MP123" s="96"/>
      <c r="MQ123" s="96"/>
      <c r="MR123" s="96"/>
      <c r="MS123" s="96"/>
      <c r="MT123" s="96"/>
      <c r="MU123" s="96"/>
      <c r="MV123" s="96"/>
      <c r="MW123" s="96"/>
      <c r="MX123" s="96"/>
      <c r="MY123" s="96"/>
      <c r="MZ123" s="96"/>
      <c r="NA123" s="96"/>
      <c r="NB123" s="96"/>
      <c r="NC123" s="96"/>
      <c r="ND123" s="96"/>
      <c r="NE123" s="96"/>
      <c r="NF123" s="96"/>
      <c r="NG123" s="96"/>
      <c r="NH123" s="96"/>
      <c r="NI123" s="96"/>
      <c r="NJ123" s="96"/>
      <c r="NK123" s="96"/>
      <c r="NL123" s="96"/>
      <c r="NM123" s="96"/>
      <c r="NN123" s="96"/>
      <c r="NO123" s="96"/>
      <c r="NP123" s="96"/>
      <c r="NQ123" s="96"/>
      <c r="NR123" s="96"/>
      <c r="NS123" s="96"/>
      <c r="NT123" s="96"/>
      <c r="NU123" s="96"/>
      <c r="NV123" s="96"/>
      <c r="NW123" s="96"/>
      <c r="NX123" s="96"/>
      <c r="NY123" s="96"/>
      <c r="NZ123" s="96"/>
      <c r="OA123" s="96"/>
      <c r="OB123" s="96"/>
      <c r="OC123" s="96"/>
      <c r="OD123" s="96"/>
      <c r="OE123" s="96"/>
      <c r="OF123" s="96"/>
      <c r="OG123" s="96"/>
      <c r="OH123" s="96"/>
      <c r="OI123" s="96"/>
      <c r="OJ123" s="96"/>
      <c r="OK123" s="96"/>
      <c r="OL123" s="96"/>
      <c r="OM123" s="96"/>
      <c r="ON123" s="96"/>
      <c r="OO123" s="96"/>
      <c r="OP123" s="96"/>
      <c r="OQ123" s="96"/>
      <c r="OR123" s="96"/>
      <c r="OS123" s="96"/>
      <c r="OT123" s="96"/>
      <c r="OU123" s="96"/>
      <c r="OV123" s="96"/>
      <c r="OW123" s="96"/>
      <c r="OX123" s="96"/>
      <c r="OY123" s="96"/>
      <c r="OZ123" s="96"/>
      <c r="PA123" s="96"/>
      <c r="PB123" s="96"/>
      <c r="PC123" s="96"/>
      <c r="PD123" s="96"/>
      <c r="PE123" s="96"/>
      <c r="PF123" s="96"/>
      <c r="PG123" s="96"/>
      <c r="PH123" s="96"/>
      <c r="PI123" s="96"/>
      <c r="PJ123" s="96"/>
      <c r="PK123" s="96"/>
      <c r="PL123" s="96"/>
      <c r="PM123" s="96"/>
      <c r="PN123" s="96"/>
      <c r="PO123" s="96"/>
      <c r="PP123" s="96"/>
      <c r="PQ123" s="96"/>
      <c r="PR123" s="96"/>
      <c r="PS123" s="96"/>
      <c r="PT123" s="96"/>
      <c r="PU123" s="96"/>
      <c r="PV123" s="96"/>
      <c r="PW123" s="96"/>
      <c r="PX123" s="96"/>
      <c r="PY123" s="96"/>
      <c r="PZ123" s="96"/>
      <c r="QA123" s="96"/>
      <c r="QB123" s="96"/>
      <c r="QC123" s="96"/>
      <c r="QD123" s="96"/>
      <c r="QE123" s="96"/>
      <c r="QF123" s="96"/>
      <c r="QG123" s="96"/>
      <c r="QH123" s="96"/>
      <c r="QI123" s="96"/>
      <c r="QJ123" s="96"/>
      <c r="QK123" s="96"/>
      <c r="QL123" s="96"/>
      <c r="QM123" s="96"/>
      <c r="QN123" s="96"/>
      <c r="QO123" s="96"/>
      <c r="QP123" s="96"/>
      <c r="QQ123" s="96"/>
      <c r="QR123" s="96"/>
      <c r="QS123" s="96"/>
      <c r="QT123" s="96"/>
      <c r="QU123" s="96"/>
      <c r="QV123" s="96"/>
      <c r="QW123" s="96"/>
      <c r="QX123" s="96"/>
      <c r="QY123" s="96"/>
      <c r="QZ123" s="96"/>
      <c r="RA123" s="96"/>
      <c r="RB123" s="96"/>
      <c r="RC123" s="96"/>
      <c r="RD123" s="96"/>
      <c r="RE123" s="96"/>
      <c r="RF123" s="96"/>
      <c r="RG123" s="96"/>
      <c r="RH123" s="96"/>
      <c r="RI123" s="96"/>
      <c r="RJ123" s="96"/>
      <c r="RK123" s="96"/>
      <c r="RL123" s="96"/>
      <c r="RM123" s="96"/>
      <c r="RN123" s="96"/>
      <c r="RO123" s="96"/>
      <c r="RP123" s="96"/>
      <c r="RQ123" s="96"/>
      <c r="RR123" s="96"/>
      <c r="RS123" s="96"/>
      <c r="RT123" s="96"/>
      <c r="RU123" s="96"/>
      <c r="RV123" s="96"/>
      <c r="RW123" s="96"/>
      <c r="RX123" s="96"/>
      <c r="RY123" s="96"/>
      <c r="RZ123" s="96"/>
      <c r="SA123" s="96"/>
      <c r="SB123" s="96"/>
      <c r="SC123" s="96"/>
      <c r="SD123" s="96"/>
      <c r="SE123" s="96"/>
      <c r="SF123" s="96"/>
      <c r="SG123" s="96"/>
      <c r="SH123" s="96"/>
      <c r="SI123" s="96"/>
      <c r="SJ123" s="96"/>
      <c r="SK123" s="96"/>
      <c r="SL123" s="96"/>
      <c r="SM123" s="96"/>
      <c r="SN123" s="96"/>
      <c r="SO123" s="96"/>
    </row>
    <row r="124" spans="1:509" s="73" customFormat="1" x14ac:dyDescent="0.25">
      <c r="B124" s="70" t="s">
        <v>105</v>
      </c>
      <c r="C124" s="4"/>
      <c r="D124" s="4"/>
      <c r="E124" s="4"/>
      <c r="F124" s="4"/>
      <c r="G124" s="4"/>
      <c r="H124" s="4"/>
      <c r="I124" s="174">
        <f>I122</f>
        <v>55000</v>
      </c>
      <c r="J124" s="4"/>
      <c r="K124" s="4"/>
      <c r="L124" s="4"/>
      <c r="M124" s="4"/>
      <c r="N124" s="4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  <c r="IG124" s="96"/>
      <c r="IH124" s="96"/>
      <c r="II124" s="96"/>
      <c r="IJ124" s="96"/>
      <c r="IK124" s="96"/>
      <c r="IL124" s="96"/>
      <c r="IM124" s="96"/>
      <c r="IN124" s="96"/>
      <c r="IO124" s="96"/>
      <c r="IP124" s="96"/>
      <c r="IQ124" s="96"/>
      <c r="IR124" s="96"/>
      <c r="IS124" s="96"/>
      <c r="IT124" s="96"/>
      <c r="IU124" s="96"/>
      <c r="IV124" s="96"/>
      <c r="IW124" s="96"/>
      <c r="IX124" s="96"/>
      <c r="IY124" s="96"/>
      <c r="IZ124" s="96"/>
      <c r="JA124" s="96"/>
      <c r="JB124" s="96"/>
      <c r="JC124" s="96"/>
      <c r="JD124" s="96"/>
      <c r="JE124" s="96"/>
      <c r="JF124" s="96"/>
      <c r="JG124" s="96"/>
      <c r="JH124" s="96"/>
      <c r="JI124" s="96"/>
      <c r="JJ124" s="96"/>
      <c r="JK124" s="96"/>
      <c r="JL124" s="96"/>
      <c r="JM124" s="96"/>
      <c r="JN124" s="96"/>
      <c r="JO124" s="96"/>
      <c r="JP124" s="96"/>
      <c r="JQ124" s="96"/>
      <c r="JR124" s="96"/>
      <c r="JS124" s="96"/>
      <c r="JT124" s="96"/>
      <c r="JU124" s="96"/>
      <c r="JV124" s="96"/>
      <c r="JW124" s="96"/>
      <c r="JX124" s="96"/>
      <c r="JY124" s="96"/>
      <c r="JZ124" s="96"/>
      <c r="KA124" s="96"/>
      <c r="KB124" s="96"/>
      <c r="KC124" s="96"/>
      <c r="KD124" s="96"/>
      <c r="KE124" s="96"/>
      <c r="KF124" s="96"/>
      <c r="KG124" s="96"/>
      <c r="KH124" s="96"/>
      <c r="KI124" s="96"/>
      <c r="KJ124" s="96"/>
      <c r="KK124" s="96"/>
      <c r="KL124" s="96"/>
      <c r="KM124" s="96"/>
      <c r="KN124" s="96"/>
      <c r="KO124" s="96"/>
      <c r="KP124" s="96"/>
      <c r="KQ124" s="96"/>
      <c r="KR124" s="96"/>
      <c r="KS124" s="96"/>
      <c r="KT124" s="96"/>
      <c r="KU124" s="96"/>
      <c r="KV124" s="96"/>
      <c r="KW124" s="96"/>
      <c r="KX124" s="96"/>
      <c r="KY124" s="96"/>
      <c r="KZ124" s="96"/>
      <c r="LA124" s="96"/>
      <c r="LB124" s="96"/>
      <c r="LC124" s="96"/>
      <c r="LD124" s="96"/>
      <c r="LE124" s="96"/>
      <c r="LF124" s="96"/>
      <c r="LG124" s="96"/>
      <c r="LH124" s="96"/>
      <c r="LI124" s="96"/>
      <c r="LJ124" s="96"/>
      <c r="LK124" s="96"/>
      <c r="LL124" s="96"/>
      <c r="LM124" s="96"/>
      <c r="LN124" s="96"/>
      <c r="LO124" s="96"/>
      <c r="LP124" s="96"/>
      <c r="LQ124" s="96"/>
      <c r="LR124" s="96"/>
      <c r="LS124" s="96"/>
      <c r="LT124" s="96"/>
      <c r="LU124" s="96"/>
      <c r="LV124" s="96"/>
      <c r="LW124" s="96"/>
      <c r="LX124" s="96"/>
      <c r="LY124" s="96"/>
      <c r="LZ124" s="96"/>
      <c r="MA124" s="96"/>
      <c r="MB124" s="96"/>
      <c r="MC124" s="96"/>
      <c r="MD124" s="96"/>
      <c r="ME124" s="96"/>
      <c r="MF124" s="96"/>
      <c r="MG124" s="96"/>
      <c r="MH124" s="96"/>
      <c r="MI124" s="96"/>
      <c r="MJ124" s="96"/>
      <c r="MK124" s="96"/>
      <c r="ML124" s="96"/>
      <c r="MM124" s="96"/>
      <c r="MN124" s="96"/>
      <c r="MO124" s="96"/>
      <c r="MP124" s="96"/>
      <c r="MQ124" s="96"/>
      <c r="MR124" s="96"/>
      <c r="MS124" s="96"/>
      <c r="MT124" s="96"/>
      <c r="MU124" s="96"/>
      <c r="MV124" s="96"/>
      <c r="MW124" s="96"/>
      <c r="MX124" s="96"/>
      <c r="MY124" s="96"/>
      <c r="MZ124" s="96"/>
      <c r="NA124" s="96"/>
      <c r="NB124" s="96"/>
      <c r="NC124" s="96"/>
      <c r="ND124" s="96"/>
      <c r="NE124" s="96"/>
      <c r="NF124" s="96"/>
      <c r="NG124" s="96"/>
      <c r="NH124" s="96"/>
      <c r="NI124" s="96"/>
      <c r="NJ124" s="96"/>
      <c r="NK124" s="96"/>
      <c r="NL124" s="96"/>
      <c r="NM124" s="96"/>
      <c r="NN124" s="96"/>
      <c r="NO124" s="96"/>
      <c r="NP124" s="96"/>
      <c r="NQ124" s="96"/>
      <c r="NR124" s="96"/>
      <c r="NS124" s="96"/>
      <c r="NT124" s="96"/>
      <c r="NU124" s="96"/>
      <c r="NV124" s="96"/>
      <c r="NW124" s="96"/>
      <c r="NX124" s="96"/>
      <c r="NY124" s="96"/>
      <c r="NZ124" s="96"/>
      <c r="OA124" s="96"/>
      <c r="OB124" s="96"/>
      <c r="OC124" s="96"/>
      <c r="OD124" s="96"/>
      <c r="OE124" s="96"/>
      <c r="OF124" s="96"/>
      <c r="OG124" s="96"/>
      <c r="OH124" s="96"/>
      <c r="OI124" s="96"/>
      <c r="OJ124" s="96"/>
      <c r="OK124" s="96"/>
      <c r="OL124" s="96"/>
      <c r="OM124" s="96"/>
      <c r="ON124" s="96"/>
      <c r="OO124" s="96"/>
      <c r="OP124" s="96"/>
      <c r="OQ124" s="96"/>
      <c r="OR124" s="96"/>
      <c r="OS124" s="96"/>
      <c r="OT124" s="96"/>
      <c r="OU124" s="96"/>
      <c r="OV124" s="96"/>
      <c r="OW124" s="96"/>
      <c r="OX124" s="96"/>
      <c r="OY124" s="96"/>
      <c r="OZ124" s="96"/>
      <c r="PA124" s="96"/>
      <c r="PB124" s="96"/>
      <c r="PC124" s="96"/>
      <c r="PD124" s="96"/>
      <c r="PE124" s="96"/>
      <c r="PF124" s="96"/>
      <c r="PG124" s="96"/>
      <c r="PH124" s="96"/>
      <c r="PI124" s="96"/>
      <c r="PJ124" s="96"/>
      <c r="PK124" s="96"/>
      <c r="PL124" s="96"/>
      <c r="PM124" s="96"/>
      <c r="PN124" s="96"/>
      <c r="PO124" s="96"/>
      <c r="PP124" s="96"/>
      <c r="PQ124" s="96"/>
      <c r="PR124" s="96"/>
      <c r="PS124" s="96"/>
      <c r="PT124" s="96"/>
      <c r="PU124" s="96"/>
      <c r="PV124" s="96"/>
      <c r="PW124" s="96"/>
      <c r="PX124" s="96"/>
      <c r="PY124" s="96"/>
      <c r="PZ124" s="96"/>
      <c r="QA124" s="96"/>
      <c r="QB124" s="96"/>
      <c r="QC124" s="96"/>
      <c r="QD124" s="96"/>
      <c r="QE124" s="96"/>
      <c r="QF124" s="96"/>
      <c r="QG124" s="96"/>
      <c r="QH124" s="96"/>
      <c r="QI124" s="96"/>
      <c r="QJ124" s="96"/>
      <c r="QK124" s="96"/>
      <c r="QL124" s="96"/>
      <c r="QM124" s="96"/>
      <c r="QN124" s="96"/>
      <c r="QO124" s="96"/>
      <c r="QP124" s="96"/>
      <c r="QQ124" s="96"/>
      <c r="QR124" s="96"/>
      <c r="QS124" s="96"/>
      <c r="QT124" s="96"/>
      <c r="QU124" s="96"/>
      <c r="QV124" s="96"/>
      <c r="QW124" s="96"/>
      <c r="QX124" s="96"/>
      <c r="QY124" s="96"/>
      <c r="QZ124" s="96"/>
      <c r="RA124" s="96"/>
      <c r="RB124" s="96"/>
      <c r="RC124" s="96"/>
      <c r="RD124" s="96"/>
      <c r="RE124" s="96"/>
      <c r="RF124" s="96"/>
      <c r="RG124" s="96"/>
      <c r="RH124" s="96"/>
      <c r="RI124" s="96"/>
      <c r="RJ124" s="96"/>
      <c r="RK124" s="96"/>
      <c r="RL124" s="96"/>
      <c r="RM124" s="96"/>
      <c r="RN124" s="96"/>
      <c r="RO124" s="96"/>
      <c r="RP124" s="96"/>
      <c r="RQ124" s="96"/>
      <c r="RR124" s="96"/>
      <c r="RS124" s="96"/>
      <c r="RT124" s="96"/>
      <c r="RU124" s="96"/>
      <c r="RV124" s="96"/>
      <c r="RW124" s="96"/>
      <c r="RX124" s="96"/>
      <c r="RY124" s="96"/>
      <c r="RZ124" s="96"/>
      <c r="SA124" s="96"/>
      <c r="SB124" s="96"/>
      <c r="SC124" s="96"/>
      <c r="SD124" s="96"/>
      <c r="SE124" s="96"/>
      <c r="SF124" s="96"/>
      <c r="SG124" s="96"/>
      <c r="SH124" s="96"/>
      <c r="SI124" s="96"/>
      <c r="SJ124" s="96"/>
      <c r="SK124" s="96"/>
      <c r="SL124" s="96"/>
      <c r="SM124" s="96"/>
      <c r="SN124" s="96"/>
      <c r="SO124" s="96"/>
    </row>
    <row r="125" spans="1:509" s="73" customFormat="1" x14ac:dyDescent="0.25">
      <c r="E125" s="99"/>
      <c r="F125" s="99"/>
      <c r="G125" s="99"/>
      <c r="H125" s="99"/>
      <c r="I125" s="157"/>
      <c r="J125" s="99"/>
      <c r="K125" s="99"/>
      <c r="L125" s="99"/>
      <c r="M125" s="99"/>
      <c r="N125" s="99"/>
    </row>
    <row r="126" spans="1:509" s="13" customFormat="1" ht="13" x14ac:dyDescent="0.3">
      <c r="A126" s="13" t="s">
        <v>98</v>
      </c>
      <c r="B126" s="125" t="s">
        <v>44</v>
      </c>
      <c r="C126" s="4">
        <v>8112269622085</v>
      </c>
      <c r="D126" s="5" t="s">
        <v>27</v>
      </c>
      <c r="E126" s="91" t="s">
        <v>3</v>
      </c>
      <c r="F126" s="92" t="s">
        <v>8</v>
      </c>
      <c r="G126" s="93" t="s">
        <v>29</v>
      </c>
      <c r="H126" s="94">
        <v>486362849690</v>
      </c>
      <c r="I126" s="160">
        <v>0</v>
      </c>
      <c r="J126" s="100" t="s">
        <v>30</v>
      </c>
      <c r="K126" s="96" t="s">
        <v>30</v>
      </c>
      <c r="L126" s="96"/>
      <c r="M126" s="96" t="s">
        <v>120</v>
      </c>
      <c r="N126" s="96" t="s">
        <v>120</v>
      </c>
      <c r="O126" s="12"/>
      <c r="P126" s="12"/>
      <c r="Q126" s="12"/>
      <c r="R126" s="12"/>
      <c r="T126" s="14"/>
      <c r="U126" s="14"/>
      <c r="V126" s="14"/>
      <c r="W126" s="14"/>
      <c r="Z126" s="14"/>
      <c r="AA126" s="14"/>
      <c r="AB126" s="14"/>
      <c r="AD126" s="14"/>
      <c r="AE126" s="14"/>
    </row>
    <row r="127" spans="1:509" s="13" customFormat="1" x14ac:dyDescent="0.25">
      <c r="A127" s="13" t="s">
        <v>98</v>
      </c>
      <c r="B127" s="125" t="s">
        <v>44</v>
      </c>
      <c r="C127" s="4">
        <v>8112269622085</v>
      </c>
      <c r="D127" s="5" t="s">
        <v>27</v>
      </c>
      <c r="E127" s="91" t="s">
        <v>3</v>
      </c>
      <c r="F127" s="92" t="s">
        <v>45</v>
      </c>
      <c r="G127" s="93" t="s">
        <v>46</v>
      </c>
      <c r="H127" s="94">
        <v>334058779168</v>
      </c>
      <c r="I127" s="155">
        <v>44000</v>
      </c>
      <c r="J127" s="95" t="s">
        <v>30</v>
      </c>
      <c r="K127" s="96" t="s">
        <v>30</v>
      </c>
      <c r="L127" s="96"/>
      <c r="M127" s="96" t="s">
        <v>120</v>
      </c>
      <c r="N127" s="96" t="s">
        <v>120</v>
      </c>
      <c r="O127" s="3"/>
      <c r="P127" s="3"/>
      <c r="Q127" s="3"/>
      <c r="R127" s="16"/>
      <c r="T127" s="3"/>
      <c r="U127" s="3"/>
      <c r="V127" s="20"/>
      <c r="W127" s="21"/>
      <c r="Z127" s="3"/>
      <c r="AA127" s="22"/>
      <c r="AB127" s="21"/>
      <c r="AD127" s="22"/>
      <c r="AE127" s="21"/>
    </row>
    <row r="128" spans="1:509" s="13" customFormat="1" ht="13" x14ac:dyDescent="0.3">
      <c r="B128" s="70" t="s">
        <v>102</v>
      </c>
      <c r="C128" s="63"/>
      <c r="D128" s="64"/>
      <c r="E128" s="105"/>
      <c r="F128" s="106"/>
      <c r="G128" s="107"/>
      <c r="H128" s="108"/>
      <c r="I128" s="160">
        <f>0+I127</f>
        <v>44000</v>
      </c>
      <c r="J128" s="100"/>
      <c r="K128" s="96"/>
      <c r="L128" s="96"/>
      <c r="M128" s="96"/>
      <c r="N128" s="96"/>
      <c r="O128" s="3"/>
      <c r="P128" s="3"/>
      <c r="Q128" s="3"/>
      <c r="R128" s="16"/>
      <c r="T128" s="3"/>
      <c r="U128" s="3"/>
      <c r="V128" s="20"/>
      <c r="W128" s="21"/>
      <c r="Z128" s="25"/>
      <c r="AA128" s="26"/>
      <c r="AB128" s="27"/>
      <c r="AD128" s="28"/>
      <c r="AE128" s="21"/>
    </row>
    <row r="129" spans="1:31" s="13" customFormat="1" ht="13" x14ac:dyDescent="0.3">
      <c r="B129" s="70" t="s">
        <v>103</v>
      </c>
      <c r="C129" s="63"/>
      <c r="D129" s="64"/>
      <c r="E129" s="105"/>
      <c r="F129" s="106"/>
      <c r="G129" s="107"/>
      <c r="H129" s="108"/>
      <c r="I129" s="160">
        <v>0</v>
      </c>
      <c r="J129" s="100"/>
      <c r="K129" s="96"/>
      <c r="L129" s="96"/>
      <c r="M129" s="96"/>
      <c r="N129" s="96"/>
      <c r="O129" s="3"/>
      <c r="P129" s="3"/>
      <c r="Q129" s="3"/>
      <c r="R129" s="16"/>
      <c r="T129" s="3"/>
      <c r="U129" s="3"/>
      <c r="V129" s="20"/>
      <c r="W129" s="21"/>
      <c r="Z129" s="25"/>
      <c r="AA129" s="26"/>
      <c r="AB129" s="27"/>
      <c r="AD129" s="28"/>
      <c r="AE129" s="21"/>
    </row>
    <row r="130" spans="1:31" x14ac:dyDescent="0.25">
      <c r="B130" s="70" t="s">
        <v>104</v>
      </c>
      <c r="C130" s="72"/>
      <c r="D130" s="72"/>
      <c r="E130" s="102"/>
      <c r="F130" s="102"/>
      <c r="G130" s="102"/>
      <c r="H130" s="102"/>
      <c r="I130" s="156">
        <f>I128</f>
        <v>44000</v>
      </c>
      <c r="J130" s="98"/>
      <c r="K130" s="98"/>
      <c r="L130" s="98"/>
      <c r="M130" s="98"/>
      <c r="N130" s="98"/>
    </row>
    <row r="131" spans="1:31" x14ac:dyDescent="0.25">
      <c r="B131" s="70" t="s">
        <v>105</v>
      </c>
      <c r="C131" s="72"/>
      <c r="D131" s="72"/>
      <c r="E131" s="102"/>
      <c r="F131" s="102"/>
      <c r="G131" s="102"/>
      <c r="H131" s="102"/>
      <c r="I131" s="156">
        <v>0</v>
      </c>
      <c r="J131" s="98"/>
      <c r="K131" s="98"/>
      <c r="L131" s="98"/>
      <c r="M131" s="98"/>
      <c r="N131" s="98"/>
    </row>
    <row r="132" spans="1:31" s="73" customFormat="1" x14ac:dyDescent="0.25">
      <c r="E132" s="99"/>
      <c r="F132" s="99"/>
      <c r="G132" s="99"/>
      <c r="H132" s="99"/>
      <c r="I132" s="157"/>
      <c r="J132" s="99"/>
      <c r="K132" s="99"/>
      <c r="L132" s="99"/>
      <c r="M132" s="99"/>
      <c r="N132" s="99"/>
    </row>
    <row r="133" spans="1:31" s="13" customFormat="1" ht="13" x14ac:dyDescent="0.3">
      <c r="A133" s="13" t="s">
        <v>98</v>
      </c>
      <c r="B133" s="125" t="s">
        <v>44</v>
      </c>
      <c r="C133" s="4">
        <v>8112269622085</v>
      </c>
      <c r="D133" s="5" t="s">
        <v>27</v>
      </c>
      <c r="E133" s="91" t="s">
        <v>28</v>
      </c>
      <c r="F133" s="92" t="s">
        <v>8</v>
      </c>
      <c r="G133" s="93" t="s">
        <v>29</v>
      </c>
      <c r="H133" s="94">
        <v>142787456902</v>
      </c>
      <c r="I133" s="160">
        <v>40000</v>
      </c>
      <c r="J133" s="96" t="s">
        <v>30</v>
      </c>
      <c r="K133" s="96" t="s">
        <v>30</v>
      </c>
      <c r="L133" s="96"/>
      <c r="M133" s="96" t="s">
        <v>120</v>
      </c>
      <c r="N133" s="96" t="s">
        <v>120</v>
      </c>
      <c r="O133" s="3"/>
      <c r="P133" s="3"/>
      <c r="Q133" s="3"/>
      <c r="R133" s="16"/>
      <c r="T133" s="17"/>
      <c r="U133" s="17"/>
      <c r="V133" s="18"/>
      <c r="W133" s="18"/>
      <c r="Z133" s="3"/>
      <c r="AA133" s="22"/>
      <c r="AB133" s="21"/>
      <c r="AD133" s="18"/>
      <c r="AE133" s="18"/>
    </row>
    <row r="134" spans="1:31" s="13" customFormat="1" ht="13" x14ac:dyDescent="0.3">
      <c r="B134" s="70" t="s">
        <v>102</v>
      </c>
      <c r="C134" s="63"/>
      <c r="D134" s="64"/>
      <c r="E134" s="105"/>
      <c r="F134" s="106"/>
      <c r="G134" s="107"/>
      <c r="H134" s="108"/>
      <c r="I134" s="160">
        <f>0+I133</f>
        <v>40000</v>
      </c>
      <c r="J134" s="100"/>
      <c r="K134" s="96"/>
      <c r="L134" s="96"/>
      <c r="M134" s="96"/>
      <c r="N134" s="96"/>
      <c r="O134" s="3"/>
      <c r="P134" s="3"/>
      <c r="Q134" s="3"/>
      <c r="R134" s="16"/>
      <c r="T134" s="3"/>
      <c r="U134" s="3"/>
      <c r="V134" s="20"/>
      <c r="W134" s="21"/>
      <c r="Z134" s="25"/>
      <c r="AA134" s="26"/>
      <c r="AB134" s="27"/>
      <c r="AD134" s="28"/>
      <c r="AE134" s="21"/>
    </row>
    <row r="135" spans="1:31" s="13" customFormat="1" ht="13" x14ac:dyDescent="0.3">
      <c r="B135" s="70" t="s">
        <v>103</v>
      </c>
      <c r="C135" s="63"/>
      <c r="D135" s="64"/>
      <c r="E135" s="105"/>
      <c r="F135" s="106"/>
      <c r="G135" s="107"/>
      <c r="H135" s="108"/>
      <c r="I135" s="160">
        <v>0</v>
      </c>
      <c r="J135" s="100"/>
      <c r="K135" s="96"/>
      <c r="L135" s="96"/>
      <c r="M135" s="96"/>
      <c r="N135" s="96"/>
      <c r="O135" s="3"/>
      <c r="P135" s="3"/>
      <c r="Q135" s="3"/>
      <c r="R135" s="16"/>
      <c r="T135" s="3"/>
      <c r="U135" s="3"/>
      <c r="V135" s="20"/>
      <c r="W135" s="21"/>
      <c r="Z135" s="25"/>
      <c r="AA135" s="26"/>
      <c r="AB135" s="27"/>
      <c r="AD135" s="28"/>
      <c r="AE135" s="21"/>
    </row>
    <row r="136" spans="1:31" x14ac:dyDescent="0.25">
      <c r="B136" s="70" t="s">
        <v>104</v>
      </c>
      <c r="C136" s="72"/>
      <c r="D136" s="72"/>
      <c r="E136" s="102"/>
      <c r="F136" s="102"/>
      <c r="G136" s="102"/>
      <c r="H136" s="102"/>
      <c r="I136" s="156">
        <f>I134</f>
        <v>40000</v>
      </c>
      <c r="J136" s="98"/>
      <c r="K136" s="98"/>
      <c r="L136" s="98"/>
      <c r="M136" s="98"/>
      <c r="N136" s="98"/>
    </row>
    <row r="137" spans="1:31" x14ac:dyDescent="0.25">
      <c r="B137" s="70" t="s">
        <v>105</v>
      </c>
      <c r="C137" s="72"/>
      <c r="D137" s="72"/>
      <c r="E137" s="102"/>
      <c r="F137" s="102"/>
      <c r="G137" s="102"/>
      <c r="H137" s="102"/>
      <c r="I137" s="156">
        <v>0</v>
      </c>
      <c r="J137" s="98"/>
      <c r="K137" s="98"/>
      <c r="L137" s="98"/>
      <c r="M137" s="98"/>
      <c r="N137" s="98"/>
    </row>
    <row r="138" spans="1:31" s="73" customFormat="1" x14ac:dyDescent="0.25">
      <c r="E138" s="99"/>
      <c r="F138" s="99"/>
      <c r="G138" s="99"/>
      <c r="H138" s="99"/>
      <c r="I138" s="157"/>
      <c r="J138" s="99"/>
      <c r="K138" s="99"/>
      <c r="L138" s="99"/>
      <c r="M138" s="99"/>
      <c r="N138" s="99"/>
    </row>
    <row r="139" spans="1:31" s="13" customFormat="1" ht="13" x14ac:dyDescent="0.3">
      <c r="A139" s="13" t="s">
        <v>98</v>
      </c>
      <c r="B139" s="125" t="s">
        <v>75</v>
      </c>
      <c r="C139" s="132">
        <v>8319054804707</v>
      </c>
      <c r="D139" s="5" t="s">
        <v>27</v>
      </c>
      <c r="E139" s="91" t="s">
        <v>3</v>
      </c>
      <c r="F139" s="92" t="s">
        <v>4</v>
      </c>
      <c r="G139" s="93" t="s">
        <v>37</v>
      </c>
      <c r="H139" s="94">
        <v>852919105622</v>
      </c>
      <c r="I139" s="155">
        <v>2000</v>
      </c>
      <c r="J139" s="95" t="s">
        <v>30</v>
      </c>
      <c r="K139" s="96" t="s">
        <v>30</v>
      </c>
      <c r="L139" s="96"/>
      <c r="M139" s="113" t="s">
        <v>121</v>
      </c>
      <c r="N139" s="96" t="s">
        <v>120</v>
      </c>
      <c r="O139" s="3"/>
      <c r="P139" s="3"/>
      <c r="Q139" s="3"/>
      <c r="R139" s="16"/>
      <c r="T139" s="25"/>
      <c r="U139" s="25"/>
      <c r="V139" s="26"/>
      <c r="W139" s="27"/>
      <c r="Z139" s="3"/>
      <c r="AA139" s="22"/>
      <c r="AB139" s="21"/>
      <c r="AD139" s="22"/>
      <c r="AE139" s="21"/>
    </row>
    <row r="140" spans="1:31" s="13" customFormat="1" x14ac:dyDescent="0.25">
      <c r="A140" s="13" t="s">
        <v>98</v>
      </c>
      <c r="B140" s="125" t="s">
        <v>75</v>
      </c>
      <c r="C140" s="132">
        <v>8319054804707</v>
      </c>
      <c r="D140" s="5" t="s">
        <v>27</v>
      </c>
      <c r="E140" s="91" t="s">
        <v>3</v>
      </c>
      <c r="F140" s="92" t="s">
        <v>55</v>
      </c>
      <c r="G140" s="93" t="s">
        <v>37</v>
      </c>
      <c r="H140" s="94">
        <v>5165484225626</v>
      </c>
      <c r="I140" s="162">
        <v>45000</v>
      </c>
      <c r="J140" s="96" t="s">
        <v>30</v>
      </c>
      <c r="K140" s="96" t="s">
        <v>30</v>
      </c>
      <c r="L140" s="96"/>
      <c r="M140" s="113" t="s">
        <v>121</v>
      </c>
      <c r="N140" s="96" t="s">
        <v>120</v>
      </c>
      <c r="O140" s="3"/>
      <c r="P140" s="3"/>
      <c r="Q140" s="3"/>
      <c r="T140" s="7"/>
      <c r="U140" s="7"/>
      <c r="V140" s="15"/>
      <c r="W140" s="15"/>
    </row>
    <row r="141" spans="1:31" s="13" customFormat="1" ht="13" x14ac:dyDescent="0.3">
      <c r="B141" s="70" t="s">
        <v>102</v>
      </c>
      <c r="C141" s="63"/>
      <c r="D141" s="64"/>
      <c r="E141" s="105"/>
      <c r="F141" s="106"/>
      <c r="G141" s="107"/>
      <c r="H141" s="108"/>
      <c r="I141" s="160">
        <f>I139+I140</f>
        <v>47000</v>
      </c>
      <c r="J141" s="100"/>
      <c r="K141" s="96"/>
      <c r="L141" s="96"/>
      <c r="M141" s="96"/>
      <c r="N141" s="96"/>
      <c r="O141" s="3"/>
      <c r="P141" s="3"/>
      <c r="Q141" s="3"/>
      <c r="R141" s="16"/>
      <c r="T141" s="3"/>
      <c r="U141" s="3"/>
      <c r="V141" s="20"/>
      <c r="W141" s="21"/>
      <c r="Z141" s="25"/>
      <c r="AA141" s="26"/>
      <c r="AB141" s="27"/>
      <c r="AD141" s="28"/>
      <c r="AE141" s="21"/>
    </row>
    <row r="142" spans="1:31" s="13" customFormat="1" ht="13" x14ac:dyDescent="0.3">
      <c r="B142" s="70" t="s">
        <v>103</v>
      </c>
      <c r="C142" s="63"/>
      <c r="D142" s="64"/>
      <c r="E142" s="105"/>
      <c r="F142" s="106"/>
      <c r="G142" s="107"/>
      <c r="H142" s="108"/>
      <c r="I142" s="160">
        <v>0</v>
      </c>
      <c r="J142" s="100"/>
      <c r="K142" s="96"/>
      <c r="L142" s="96"/>
      <c r="M142" s="96"/>
      <c r="N142" s="96"/>
      <c r="O142" s="3"/>
      <c r="P142" s="3"/>
      <c r="Q142" s="3"/>
      <c r="R142" s="16"/>
      <c r="T142" s="3"/>
      <c r="U142" s="3"/>
      <c r="V142" s="20"/>
      <c r="W142" s="21"/>
      <c r="Z142" s="25"/>
      <c r="AA142" s="26"/>
      <c r="AB142" s="27"/>
      <c r="AD142" s="28"/>
      <c r="AE142" s="21"/>
    </row>
    <row r="143" spans="1:31" x14ac:dyDescent="0.25">
      <c r="B143" s="70" t="s">
        <v>104</v>
      </c>
      <c r="C143" s="72"/>
      <c r="D143" s="72"/>
      <c r="E143" s="102"/>
      <c r="F143" s="102"/>
      <c r="G143" s="102"/>
      <c r="H143" s="102"/>
      <c r="I143" s="156">
        <f>I141</f>
        <v>47000</v>
      </c>
      <c r="J143" s="98"/>
      <c r="K143" s="98"/>
      <c r="L143" s="98"/>
      <c r="M143" s="98"/>
      <c r="N143" s="98"/>
    </row>
    <row r="144" spans="1:31" x14ac:dyDescent="0.25">
      <c r="B144" s="70" t="s">
        <v>105</v>
      </c>
      <c r="C144" s="72"/>
      <c r="D144" s="72"/>
      <c r="E144" s="102"/>
      <c r="F144" s="102"/>
      <c r="G144" s="102"/>
      <c r="H144" s="102"/>
      <c r="I144" s="156">
        <v>0</v>
      </c>
      <c r="J144" s="98"/>
      <c r="K144" s="98"/>
      <c r="L144" s="98"/>
      <c r="M144" s="98"/>
      <c r="N144" s="98"/>
    </row>
    <row r="145" spans="1:31" s="78" customFormat="1" x14ac:dyDescent="0.25">
      <c r="E145" s="109"/>
      <c r="F145" s="109"/>
      <c r="G145" s="109"/>
      <c r="H145" s="109"/>
      <c r="I145" s="163"/>
      <c r="J145" s="109"/>
      <c r="K145" s="109"/>
      <c r="L145" s="109"/>
      <c r="M145" s="109"/>
      <c r="N145" s="109"/>
    </row>
    <row r="146" spans="1:31" x14ac:dyDescent="0.25">
      <c r="B146" s="125" t="s">
        <v>75</v>
      </c>
      <c r="C146" s="88">
        <v>5762313710958</v>
      </c>
      <c r="D146" s="71" t="s">
        <v>27</v>
      </c>
      <c r="E146" s="98" t="s">
        <v>106</v>
      </c>
      <c r="F146" s="110" t="s">
        <v>17</v>
      </c>
      <c r="G146" s="111" t="s">
        <v>29</v>
      </c>
      <c r="H146" s="112">
        <v>310045182519</v>
      </c>
      <c r="I146" s="156">
        <v>60000</v>
      </c>
      <c r="J146" s="113"/>
      <c r="K146" s="113"/>
      <c r="L146" s="113"/>
      <c r="M146" s="113" t="s">
        <v>120</v>
      </c>
      <c r="N146" s="113" t="s">
        <v>120</v>
      </c>
      <c r="O146" s="87"/>
      <c r="P146" s="87"/>
      <c r="Q146" s="87"/>
      <c r="T146" s="90"/>
      <c r="U146" s="90"/>
      <c r="V146" s="89"/>
      <c r="W146" s="89"/>
    </row>
    <row r="147" spans="1:31" s="13" customFormat="1" ht="13" x14ac:dyDescent="0.3">
      <c r="B147" s="70" t="s">
        <v>102</v>
      </c>
      <c r="C147" s="63"/>
      <c r="D147" s="64"/>
      <c r="E147" s="105"/>
      <c r="F147" s="106"/>
      <c r="G147" s="107"/>
      <c r="H147" s="108"/>
      <c r="I147" s="160">
        <v>0</v>
      </c>
      <c r="J147" s="100"/>
      <c r="K147" s="96"/>
      <c r="L147" s="96"/>
      <c r="M147" s="96"/>
      <c r="N147" s="96"/>
      <c r="O147" s="3"/>
      <c r="P147" s="3"/>
      <c r="Q147" s="3"/>
      <c r="R147" s="16"/>
      <c r="T147" s="3"/>
      <c r="U147" s="3"/>
      <c r="V147" s="20"/>
      <c r="W147" s="21"/>
      <c r="Z147" s="25"/>
      <c r="AA147" s="26"/>
      <c r="AB147" s="27"/>
      <c r="AD147" s="28"/>
      <c r="AE147" s="21"/>
    </row>
    <row r="148" spans="1:31" s="13" customFormat="1" ht="13" x14ac:dyDescent="0.3">
      <c r="B148" s="70" t="s">
        <v>103</v>
      </c>
      <c r="C148" s="63"/>
      <c r="D148" s="64"/>
      <c r="E148" s="105"/>
      <c r="F148" s="106"/>
      <c r="G148" s="107"/>
      <c r="H148" s="108"/>
      <c r="I148" s="160">
        <f>I146</f>
        <v>60000</v>
      </c>
      <c r="J148" s="100"/>
      <c r="K148" s="96"/>
      <c r="L148" s="96"/>
      <c r="M148" s="96"/>
      <c r="N148" s="96"/>
      <c r="O148" s="3"/>
      <c r="P148" s="3"/>
      <c r="Q148" s="3"/>
      <c r="R148" s="16"/>
      <c r="T148" s="3"/>
      <c r="U148" s="3"/>
      <c r="V148" s="20"/>
      <c r="W148" s="21"/>
      <c r="Z148" s="25"/>
      <c r="AA148" s="26"/>
      <c r="AB148" s="27"/>
      <c r="AD148" s="28"/>
      <c r="AE148" s="21"/>
    </row>
    <row r="149" spans="1:31" x14ac:dyDescent="0.25">
      <c r="B149" s="70" t="s">
        <v>104</v>
      </c>
      <c r="C149" s="72"/>
      <c r="D149" s="72"/>
      <c r="E149" s="102"/>
      <c r="F149" s="102"/>
      <c r="G149" s="102"/>
      <c r="H149" s="102"/>
      <c r="I149" s="156">
        <f>0</f>
        <v>0</v>
      </c>
      <c r="J149" s="98"/>
      <c r="K149" s="98"/>
      <c r="L149" s="98"/>
      <c r="M149" s="98"/>
      <c r="N149" s="98"/>
    </row>
    <row r="150" spans="1:31" x14ac:dyDescent="0.25">
      <c r="B150" s="70" t="s">
        <v>105</v>
      </c>
      <c r="C150" s="72"/>
      <c r="D150" s="72"/>
      <c r="E150" s="102"/>
      <c r="F150" s="102"/>
      <c r="G150" s="102"/>
      <c r="H150" s="102"/>
      <c r="I150" s="156">
        <f>I148</f>
        <v>60000</v>
      </c>
      <c r="J150" s="98"/>
      <c r="K150" s="98"/>
      <c r="L150" s="98"/>
      <c r="M150" s="98"/>
      <c r="N150" s="98"/>
    </row>
    <row r="151" spans="1:31" s="73" customFormat="1" x14ac:dyDescent="0.25">
      <c r="E151" s="99"/>
      <c r="F151" s="99"/>
      <c r="G151" s="99"/>
      <c r="H151" s="99"/>
      <c r="I151" s="157"/>
      <c r="J151" s="99"/>
      <c r="K151" s="99"/>
      <c r="L151" s="99"/>
      <c r="M151" s="99"/>
      <c r="N151" s="99"/>
    </row>
    <row r="152" spans="1:31" s="13" customFormat="1" x14ac:dyDescent="0.25">
      <c r="A152" s="13" t="s">
        <v>98</v>
      </c>
      <c r="B152" s="125" t="s">
        <v>73</v>
      </c>
      <c r="C152" s="132">
        <v>8319054804707</v>
      </c>
      <c r="D152" s="33" t="s">
        <v>27</v>
      </c>
      <c r="E152" s="91" t="s">
        <v>3</v>
      </c>
      <c r="F152" s="92" t="s">
        <v>45</v>
      </c>
      <c r="G152" s="93" t="s">
        <v>46</v>
      </c>
      <c r="H152" s="101">
        <v>9796740070958</v>
      </c>
      <c r="I152" s="160">
        <f>9400*19</f>
        <v>178600</v>
      </c>
      <c r="J152" s="100" t="s">
        <v>30</v>
      </c>
      <c r="K152" s="100" t="s">
        <v>30</v>
      </c>
      <c r="L152" s="100"/>
      <c r="M152" s="148" t="s">
        <v>121</v>
      </c>
      <c r="N152" s="100" t="s">
        <v>120</v>
      </c>
      <c r="O152" s="3"/>
      <c r="P152" s="3"/>
      <c r="Q152" s="3"/>
      <c r="R152" s="36"/>
      <c r="T152" s="3"/>
      <c r="U152" s="3"/>
      <c r="V152" s="22"/>
      <c r="W152" s="21"/>
      <c r="Z152" s="3"/>
      <c r="AA152" s="22"/>
      <c r="AB152" s="21"/>
    </row>
    <row r="153" spans="1:31" s="13" customFormat="1" ht="13" x14ac:dyDescent="0.3">
      <c r="B153" s="70" t="s">
        <v>102</v>
      </c>
      <c r="C153" s="63"/>
      <c r="D153" s="64"/>
      <c r="E153" s="105"/>
      <c r="F153" s="106"/>
      <c r="G153" s="107"/>
      <c r="H153" s="108"/>
      <c r="I153" s="160">
        <v>0</v>
      </c>
      <c r="J153" s="100"/>
      <c r="K153" s="96"/>
      <c r="L153" s="96"/>
      <c r="M153" s="96"/>
      <c r="N153" s="96"/>
      <c r="O153" s="3"/>
      <c r="P153" s="3"/>
      <c r="Q153" s="3"/>
      <c r="R153" s="16"/>
      <c r="T153" s="3"/>
      <c r="U153" s="3"/>
      <c r="V153" s="20"/>
      <c r="W153" s="21"/>
      <c r="Z153" s="25"/>
      <c r="AA153" s="26"/>
      <c r="AB153" s="27"/>
      <c r="AD153" s="28"/>
      <c r="AE153" s="21"/>
    </row>
    <row r="154" spans="1:31" s="13" customFormat="1" ht="13" x14ac:dyDescent="0.3">
      <c r="B154" s="70" t="s">
        <v>103</v>
      </c>
      <c r="C154" s="63"/>
      <c r="D154" s="64"/>
      <c r="E154" s="105"/>
      <c r="F154" s="106"/>
      <c r="G154" s="107"/>
      <c r="H154" s="108"/>
      <c r="I154" s="160">
        <f>9400*19</f>
        <v>178600</v>
      </c>
      <c r="J154" s="100"/>
      <c r="K154" s="96"/>
      <c r="L154" s="96"/>
      <c r="M154" s="96"/>
      <c r="N154" s="96"/>
      <c r="O154" s="3"/>
      <c r="P154" s="3"/>
      <c r="Q154" s="3"/>
      <c r="R154" s="16"/>
      <c r="T154" s="3"/>
      <c r="U154" s="3"/>
      <c r="V154" s="20"/>
      <c r="W154" s="21"/>
      <c r="Z154" s="25"/>
      <c r="AA154" s="26"/>
      <c r="AB154" s="27"/>
      <c r="AD154" s="28"/>
      <c r="AE154" s="21"/>
    </row>
    <row r="155" spans="1:31" x14ac:dyDescent="0.25">
      <c r="B155" s="70" t="s">
        <v>104</v>
      </c>
      <c r="C155" s="72"/>
      <c r="D155" s="72"/>
      <c r="E155" s="102"/>
      <c r="F155" s="102"/>
      <c r="G155" s="102"/>
      <c r="H155" s="102"/>
      <c r="I155" s="156">
        <f>0</f>
        <v>0</v>
      </c>
      <c r="J155" s="98"/>
      <c r="K155" s="98"/>
      <c r="L155" s="98"/>
      <c r="M155" s="98"/>
      <c r="N155" s="98"/>
    </row>
    <row r="156" spans="1:31" x14ac:dyDescent="0.25">
      <c r="B156" s="70" t="s">
        <v>105</v>
      </c>
      <c r="C156" s="72"/>
      <c r="D156" s="72"/>
      <c r="E156" s="102"/>
      <c r="F156" s="102"/>
      <c r="G156" s="102"/>
      <c r="H156" s="102"/>
      <c r="I156" s="156">
        <v>100000</v>
      </c>
      <c r="J156" s="98"/>
      <c r="K156" s="98"/>
      <c r="L156" s="98"/>
      <c r="M156" s="98"/>
      <c r="N156" s="98"/>
    </row>
    <row r="157" spans="1:31" s="73" customFormat="1" x14ac:dyDescent="0.25">
      <c r="E157" s="99"/>
      <c r="F157" s="99"/>
      <c r="G157" s="99"/>
      <c r="H157" s="99"/>
      <c r="I157" s="157"/>
      <c r="J157" s="99"/>
      <c r="K157" s="99"/>
      <c r="L157" s="99"/>
      <c r="M157" s="99"/>
      <c r="N157" s="99"/>
    </row>
    <row r="158" spans="1:31" s="13" customFormat="1" x14ac:dyDescent="0.25">
      <c r="A158" s="13" t="s">
        <v>98</v>
      </c>
      <c r="B158" s="125" t="s">
        <v>47</v>
      </c>
      <c r="C158" s="4">
        <v>6610070713086</v>
      </c>
      <c r="D158" s="5" t="s">
        <v>27</v>
      </c>
      <c r="E158" s="91" t="s">
        <v>28</v>
      </c>
      <c r="F158" s="92" t="s">
        <v>8</v>
      </c>
      <c r="G158" s="93" t="s">
        <v>29</v>
      </c>
      <c r="H158" s="94">
        <v>502413185548</v>
      </c>
      <c r="I158" s="155">
        <v>89030</v>
      </c>
      <c r="J158" s="95" t="s">
        <v>30</v>
      </c>
      <c r="K158" s="96" t="s">
        <v>30</v>
      </c>
      <c r="L158" s="96"/>
      <c r="M158" s="96" t="s">
        <v>120</v>
      </c>
      <c r="N158" s="96" t="s">
        <v>120</v>
      </c>
      <c r="O158" s="3"/>
      <c r="P158" s="3"/>
      <c r="Q158" s="3"/>
      <c r="R158" s="16"/>
      <c r="T158" s="23"/>
      <c r="U158" s="23"/>
      <c r="V158" s="31"/>
      <c r="W158" s="21"/>
      <c r="Z158" s="3"/>
      <c r="AA158" s="22"/>
      <c r="AB158" s="21"/>
      <c r="AD158" s="20"/>
      <c r="AE158" s="21"/>
    </row>
    <row r="159" spans="1:31" s="13" customFormat="1" ht="13" x14ac:dyDescent="0.3">
      <c r="A159" s="13" t="s">
        <v>98</v>
      </c>
      <c r="B159" s="125" t="s">
        <v>47</v>
      </c>
      <c r="C159" s="4">
        <v>6610070713086</v>
      </c>
      <c r="D159" s="5" t="s">
        <v>27</v>
      </c>
      <c r="E159" s="91" t="s">
        <v>28</v>
      </c>
      <c r="F159" s="92" t="s">
        <v>10</v>
      </c>
      <c r="G159" s="93" t="s">
        <v>36</v>
      </c>
      <c r="H159" s="94">
        <v>778542953725</v>
      </c>
      <c r="I159" s="155">
        <v>85000</v>
      </c>
      <c r="J159" s="96" t="s">
        <v>30</v>
      </c>
      <c r="K159" s="96" t="s">
        <v>30</v>
      </c>
      <c r="L159" s="96"/>
      <c r="M159" s="96" t="s">
        <v>120</v>
      </c>
      <c r="N159" s="96" t="s">
        <v>120</v>
      </c>
      <c r="O159" s="3"/>
      <c r="P159" s="3"/>
      <c r="Q159" s="3"/>
      <c r="R159" s="16"/>
      <c r="T159" s="25"/>
      <c r="U159" s="25"/>
      <c r="V159" s="26"/>
      <c r="W159" s="27"/>
      <c r="Z159" s="17"/>
      <c r="AA159" s="18"/>
      <c r="AB159" s="18"/>
    </row>
    <row r="160" spans="1:31" s="13" customFormat="1" ht="13" x14ac:dyDescent="0.3">
      <c r="B160" s="70" t="s">
        <v>102</v>
      </c>
      <c r="C160" s="63"/>
      <c r="D160" s="64"/>
      <c r="E160" s="105"/>
      <c r="F160" s="106"/>
      <c r="G160" s="107"/>
      <c r="H160" s="108"/>
      <c r="I160" s="160">
        <f>I158+I159</f>
        <v>174030</v>
      </c>
      <c r="J160" s="100"/>
      <c r="K160" s="96"/>
      <c r="L160" s="96"/>
      <c r="M160" s="96"/>
      <c r="N160" s="96"/>
      <c r="O160" s="3"/>
      <c r="P160" s="3"/>
      <c r="Q160" s="3"/>
      <c r="R160" s="16"/>
      <c r="T160" s="3"/>
      <c r="U160" s="3"/>
      <c r="V160" s="20"/>
      <c r="W160" s="21"/>
      <c r="Z160" s="25"/>
      <c r="AA160" s="26"/>
      <c r="AB160" s="27"/>
      <c r="AD160" s="28"/>
      <c r="AE160" s="21"/>
    </row>
    <row r="161" spans="1:31" s="13" customFormat="1" ht="13" x14ac:dyDescent="0.3">
      <c r="B161" s="70" t="s">
        <v>103</v>
      </c>
      <c r="C161" s="63"/>
      <c r="D161" s="64"/>
      <c r="E161" s="105"/>
      <c r="F161" s="106"/>
      <c r="G161" s="107"/>
      <c r="H161" s="108"/>
      <c r="I161" s="160">
        <v>0</v>
      </c>
      <c r="J161" s="100"/>
      <c r="K161" s="96"/>
      <c r="L161" s="96"/>
      <c r="M161" s="96"/>
      <c r="N161" s="96"/>
      <c r="O161" s="3"/>
      <c r="P161" s="3"/>
      <c r="Q161" s="3"/>
      <c r="R161" s="16"/>
      <c r="T161" s="3"/>
      <c r="U161" s="3"/>
      <c r="V161" s="20"/>
      <c r="W161" s="21"/>
      <c r="Z161" s="25"/>
      <c r="AA161" s="26"/>
      <c r="AB161" s="27"/>
      <c r="AD161" s="28"/>
      <c r="AE161" s="21"/>
    </row>
    <row r="162" spans="1:31" x14ac:dyDescent="0.25">
      <c r="B162" s="70" t="s">
        <v>104</v>
      </c>
      <c r="C162" s="72"/>
      <c r="D162" s="72"/>
      <c r="E162" s="102"/>
      <c r="F162" s="102"/>
      <c r="G162" s="102"/>
      <c r="H162" s="102"/>
      <c r="I162" s="156">
        <v>100000</v>
      </c>
      <c r="J162" s="98"/>
      <c r="K162" s="98"/>
      <c r="L162" s="98"/>
      <c r="M162" s="98"/>
      <c r="N162" s="98"/>
    </row>
    <row r="163" spans="1:31" x14ac:dyDescent="0.25">
      <c r="B163" s="70" t="s">
        <v>105</v>
      </c>
      <c r="C163" s="72"/>
      <c r="D163" s="72"/>
      <c r="E163" s="102"/>
      <c r="F163" s="102"/>
      <c r="G163" s="102"/>
      <c r="H163" s="102"/>
      <c r="I163" s="156">
        <f>I161</f>
        <v>0</v>
      </c>
      <c r="J163" s="98"/>
      <c r="K163" s="98"/>
      <c r="L163" s="98"/>
      <c r="M163" s="98"/>
      <c r="N163" s="98"/>
    </row>
    <row r="164" spans="1:31" s="73" customFormat="1" x14ac:dyDescent="0.25">
      <c r="E164" s="99"/>
      <c r="F164" s="99"/>
      <c r="G164" s="99"/>
      <c r="H164" s="99"/>
      <c r="I164" s="157"/>
      <c r="J164" s="99"/>
      <c r="K164" s="99"/>
      <c r="L164" s="99"/>
      <c r="M164" s="99"/>
      <c r="N164" s="99"/>
    </row>
    <row r="165" spans="1:31" s="13" customFormat="1" ht="13" x14ac:dyDescent="0.3">
      <c r="A165" s="13" t="s">
        <v>98</v>
      </c>
      <c r="B165" s="125" t="s">
        <v>49</v>
      </c>
      <c r="C165" s="4">
        <v>9303156876087</v>
      </c>
      <c r="D165" s="5" t="s">
        <v>27</v>
      </c>
      <c r="E165" s="91" t="s">
        <v>28</v>
      </c>
      <c r="F165" s="92" t="s">
        <v>8</v>
      </c>
      <c r="G165" s="93" t="s">
        <v>29</v>
      </c>
      <c r="H165" s="94">
        <v>768366211275</v>
      </c>
      <c r="I165" s="155">
        <v>38000</v>
      </c>
      <c r="J165" s="100" t="s">
        <v>30</v>
      </c>
      <c r="K165" s="96" t="s">
        <v>30</v>
      </c>
      <c r="L165" s="96"/>
      <c r="M165" s="96" t="s">
        <v>120</v>
      </c>
      <c r="N165" s="96" t="s">
        <v>120</v>
      </c>
      <c r="O165" s="3"/>
      <c r="P165" s="3"/>
      <c r="Q165" s="3"/>
      <c r="R165" s="16"/>
      <c r="T165" s="23"/>
      <c r="U165" s="23"/>
      <c r="V165" s="31"/>
      <c r="W165" s="21"/>
      <c r="Z165" s="25"/>
      <c r="AA165" s="26"/>
      <c r="AB165" s="27"/>
      <c r="AD165" s="22"/>
      <c r="AE165" s="21"/>
    </row>
    <row r="166" spans="1:31" s="13" customFormat="1" ht="13" customHeight="1" x14ac:dyDescent="0.3">
      <c r="A166" s="13" t="s">
        <v>98</v>
      </c>
      <c r="B166" s="126" t="s">
        <v>49</v>
      </c>
      <c r="C166" s="4">
        <v>9303156876087</v>
      </c>
      <c r="D166" s="5" t="s">
        <v>27</v>
      </c>
      <c r="E166" s="91" t="s">
        <v>28</v>
      </c>
      <c r="F166" s="92" t="s">
        <v>10</v>
      </c>
      <c r="G166" s="93" t="s">
        <v>36</v>
      </c>
      <c r="H166" s="94">
        <v>455067003486</v>
      </c>
      <c r="I166" s="155">
        <v>88000</v>
      </c>
      <c r="J166" s="100" t="s">
        <v>30</v>
      </c>
      <c r="K166" s="96" t="s">
        <v>30</v>
      </c>
      <c r="L166" s="96"/>
      <c r="M166" s="96" t="s">
        <v>120</v>
      </c>
      <c r="N166" s="96" t="s">
        <v>120</v>
      </c>
      <c r="O166" s="3"/>
      <c r="P166" s="3"/>
      <c r="Q166" s="3"/>
      <c r="R166" s="16"/>
      <c r="T166" s="29"/>
      <c r="U166" s="29"/>
      <c r="V166" s="29"/>
      <c r="W166" s="29"/>
      <c r="Z166" s="3"/>
      <c r="AA166" s="22"/>
      <c r="AB166" s="21"/>
      <c r="AD166" s="18"/>
      <c r="AE166" s="18"/>
    </row>
    <row r="167" spans="1:31" s="13" customFormat="1" ht="14" customHeight="1" x14ac:dyDescent="0.3">
      <c r="A167" s="13" t="s">
        <v>98</v>
      </c>
      <c r="B167" s="125" t="s">
        <v>49</v>
      </c>
      <c r="C167" s="4">
        <v>9303156876087</v>
      </c>
      <c r="D167" s="5" t="s">
        <v>27</v>
      </c>
      <c r="E167" s="91" t="s">
        <v>28</v>
      </c>
      <c r="F167" s="103" t="s">
        <v>4</v>
      </c>
      <c r="G167" s="93" t="s">
        <v>37</v>
      </c>
      <c r="H167" s="94">
        <v>847748373504</v>
      </c>
      <c r="I167" s="155">
        <v>62000</v>
      </c>
      <c r="J167" s="96" t="s">
        <v>30</v>
      </c>
      <c r="K167" s="96" t="s">
        <v>30</v>
      </c>
      <c r="L167" s="96"/>
      <c r="M167" s="96" t="s">
        <v>120</v>
      </c>
      <c r="N167" s="96" t="s">
        <v>120</v>
      </c>
      <c r="O167" s="3"/>
      <c r="P167" s="3"/>
      <c r="Q167" s="3"/>
      <c r="R167" s="23"/>
      <c r="T167" s="3"/>
      <c r="U167" s="3"/>
      <c r="V167" s="22"/>
      <c r="W167" s="21"/>
      <c r="Z167" s="17"/>
      <c r="AA167" s="18"/>
      <c r="AB167" s="18"/>
      <c r="AD167" s="28"/>
      <c r="AE167" s="21"/>
    </row>
    <row r="168" spans="1:31" s="13" customFormat="1" ht="13" x14ac:dyDescent="0.3">
      <c r="B168" s="70" t="s">
        <v>102</v>
      </c>
      <c r="C168" s="63"/>
      <c r="D168" s="64"/>
      <c r="E168" s="105"/>
      <c r="F168" s="106"/>
      <c r="G168" s="107"/>
      <c r="H168" s="108"/>
      <c r="I168" s="160">
        <f>I165+I166+I167</f>
        <v>188000</v>
      </c>
      <c r="J168" s="100"/>
      <c r="K168" s="96"/>
      <c r="L168" s="96"/>
      <c r="M168" s="96"/>
      <c r="N168" s="96"/>
      <c r="O168" s="3"/>
      <c r="P168" s="3"/>
      <c r="Q168" s="3"/>
      <c r="R168" s="16"/>
      <c r="T168" s="3"/>
      <c r="U168" s="3"/>
      <c r="V168" s="20"/>
      <c r="W168" s="21"/>
      <c r="Z168" s="25"/>
      <c r="AA168" s="26"/>
      <c r="AB168" s="27"/>
      <c r="AD168" s="28"/>
      <c r="AE168" s="21"/>
    </row>
    <row r="169" spans="1:31" s="13" customFormat="1" ht="13" x14ac:dyDescent="0.3">
      <c r="B169" s="70" t="s">
        <v>103</v>
      </c>
      <c r="C169" s="63"/>
      <c r="D169" s="64"/>
      <c r="E169" s="105"/>
      <c r="F169" s="106"/>
      <c r="G169" s="107"/>
      <c r="H169" s="108"/>
      <c r="I169" s="160">
        <v>0</v>
      </c>
      <c r="J169" s="100"/>
      <c r="K169" s="96"/>
      <c r="L169" s="96"/>
      <c r="M169" s="96"/>
      <c r="N169" s="96"/>
      <c r="O169" s="3"/>
      <c r="P169" s="3"/>
      <c r="Q169" s="3"/>
      <c r="R169" s="16"/>
      <c r="T169" s="3"/>
      <c r="U169" s="3"/>
      <c r="V169" s="20"/>
      <c r="W169" s="21"/>
      <c r="Z169" s="25"/>
      <c r="AA169" s="26"/>
      <c r="AB169" s="27"/>
      <c r="AD169" s="28"/>
      <c r="AE169" s="21"/>
    </row>
    <row r="170" spans="1:31" x14ac:dyDescent="0.25">
      <c r="B170" s="70" t="s">
        <v>104</v>
      </c>
      <c r="C170" s="72"/>
      <c r="D170" s="72"/>
      <c r="E170" s="102"/>
      <c r="F170" s="102"/>
      <c r="G170" s="102"/>
      <c r="H170" s="102"/>
      <c r="I170" s="156">
        <v>100000</v>
      </c>
      <c r="J170" s="98"/>
      <c r="K170" s="98"/>
      <c r="L170" s="98"/>
      <c r="M170" s="98"/>
      <c r="N170" s="98"/>
    </row>
    <row r="171" spans="1:31" x14ac:dyDescent="0.25">
      <c r="B171" s="70" t="s">
        <v>105</v>
      </c>
      <c r="C171" s="72"/>
      <c r="D171" s="72"/>
      <c r="E171" s="102"/>
      <c r="F171" s="102"/>
      <c r="G171" s="102"/>
      <c r="H171" s="102"/>
      <c r="I171" s="156">
        <v>0</v>
      </c>
      <c r="J171" s="98"/>
      <c r="K171" s="98"/>
      <c r="L171" s="98"/>
      <c r="M171" s="98"/>
      <c r="N171" s="98"/>
    </row>
    <row r="172" spans="1:31" s="73" customFormat="1" x14ac:dyDescent="0.25">
      <c r="E172" s="99"/>
      <c r="F172" s="99"/>
      <c r="G172" s="99"/>
      <c r="H172" s="99"/>
      <c r="I172" s="157"/>
      <c r="J172" s="99"/>
      <c r="K172" s="99"/>
      <c r="L172" s="99"/>
      <c r="M172" s="99"/>
      <c r="N172" s="99"/>
    </row>
    <row r="173" spans="1:31" s="13" customFormat="1" ht="13.5" customHeight="1" x14ac:dyDescent="0.3">
      <c r="A173" s="13" t="s">
        <v>98</v>
      </c>
      <c r="B173" s="126" t="s">
        <v>51</v>
      </c>
      <c r="C173" s="4">
        <v>9210257490082</v>
      </c>
      <c r="D173" s="5" t="s">
        <v>27</v>
      </c>
      <c r="E173" s="91" t="s">
        <v>28</v>
      </c>
      <c r="F173" s="92" t="s">
        <v>8</v>
      </c>
      <c r="G173" s="93" t="s">
        <v>29</v>
      </c>
      <c r="H173" s="94">
        <v>85115961601</v>
      </c>
      <c r="I173" s="155">
        <v>9000</v>
      </c>
      <c r="J173" s="96" t="s">
        <v>30</v>
      </c>
      <c r="K173" s="96" t="s">
        <v>30</v>
      </c>
      <c r="L173" s="96"/>
      <c r="M173" s="96" t="s">
        <v>120</v>
      </c>
      <c r="N173" s="96" t="s">
        <v>120</v>
      </c>
      <c r="O173" s="3"/>
      <c r="P173" s="3"/>
      <c r="Q173" s="3"/>
      <c r="R173" s="16"/>
      <c r="T173" s="25"/>
      <c r="U173" s="25"/>
      <c r="V173" s="32"/>
      <c r="W173" s="27"/>
      <c r="Z173" s="25"/>
      <c r="AA173" s="26"/>
      <c r="AB173" s="27"/>
      <c r="AD173" s="26"/>
      <c r="AE173" s="27"/>
    </row>
    <row r="174" spans="1:31" s="13" customFormat="1" ht="15" customHeight="1" x14ac:dyDescent="0.3">
      <c r="A174" s="13" t="s">
        <v>98</v>
      </c>
      <c r="B174" s="126" t="s">
        <v>51</v>
      </c>
      <c r="C174" s="4">
        <v>9210257490082</v>
      </c>
      <c r="D174" s="5" t="s">
        <v>27</v>
      </c>
      <c r="E174" s="91" t="s">
        <v>28</v>
      </c>
      <c r="F174" s="92" t="s">
        <v>45</v>
      </c>
      <c r="G174" s="93" t="s">
        <v>46</v>
      </c>
      <c r="H174" s="94">
        <v>583007601046</v>
      </c>
      <c r="I174" s="155">
        <v>23000</v>
      </c>
      <c r="J174" s="96" t="s">
        <v>30</v>
      </c>
      <c r="K174" s="96" t="s">
        <v>30</v>
      </c>
      <c r="L174" s="96"/>
      <c r="M174" s="96" t="s">
        <v>120</v>
      </c>
      <c r="N174" s="96" t="s">
        <v>120</v>
      </c>
      <c r="O174" s="3"/>
      <c r="P174" s="3"/>
      <c r="Q174" s="3"/>
      <c r="R174" s="16"/>
      <c r="T174" s="17"/>
      <c r="U174" s="17"/>
      <c r="V174" s="32"/>
      <c r="W174" s="27"/>
      <c r="Z174" s="29"/>
      <c r="AA174" s="29"/>
      <c r="AB174" s="29"/>
      <c r="AD174" s="26"/>
      <c r="AE174" s="27"/>
    </row>
    <row r="175" spans="1:31" s="13" customFormat="1" ht="13" x14ac:dyDescent="0.3">
      <c r="B175" s="70" t="s">
        <v>102</v>
      </c>
      <c r="C175" s="63"/>
      <c r="D175" s="64"/>
      <c r="E175" s="105"/>
      <c r="F175" s="106"/>
      <c r="G175" s="107"/>
      <c r="H175" s="108"/>
      <c r="I175" s="160">
        <f>I173+I174</f>
        <v>32000</v>
      </c>
      <c r="J175" s="100"/>
      <c r="K175" s="96"/>
      <c r="L175" s="96"/>
      <c r="M175" s="96"/>
      <c r="N175" s="96"/>
      <c r="O175" s="3"/>
      <c r="P175" s="3"/>
      <c r="Q175" s="3"/>
      <c r="R175" s="16"/>
      <c r="T175" s="3"/>
      <c r="U175" s="3"/>
      <c r="V175" s="20"/>
      <c r="W175" s="21"/>
      <c r="Z175" s="25"/>
      <c r="AA175" s="26"/>
      <c r="AB175" s="27"/>
      <c r="AD175" s="28"/>
      <c r="AE175" s="21"/>
    </row>
    <row r="176" spans="1:31" s="13" customFormat="1" ht="13" x14ac:dyDescent="0.3">
      <c r="B176" s="70" t="s">
        <v>103</v>
      </c>
      <c r="C176" s="63"/>
      <c r="D176" s="64"/>
      <c r="E176" s="105"/>
      <c r="F176" s="106"/>
      <c r="G176" s="107"/>
      <c r="H176" s="108"/>
      <c r="I176" s="160">
        <v>0</v>
      </c>
      <c r="J176" s="100"/>
      <c r="K176" s="96"/>
      <c r="L176" s="96"/>
      <c r="M176" s="96"/>
      <c r="N176" s="96"/>
      <c r="O176" s="3"/>
      <c r="P176" s="3"/>
      <c r="Q176" s="3"/>
      <c r="R176" s="16"/>
      <c r="T176" s="3"/>
      <c r="U176" s="3"/>
      <c r="V176" s="20"/>
      <c r="W176" s="21"/>
      <c r="Z176" s="25"/>
      <c r="AA176" s="26"/>
      <c r="AB176" s="27"/>
      <c r="AD176" s="28"/>
      <c r="AE176" s="21"/>
    </row>
    <row r="177" spans="1:31" x14ac:dyDescent="0.25">
      <c r="B177" s="70" t="s">
        <v>104</v>
      </c>
      <c r="C177" s="72"/>
      <c r="D177" s="72"/>
      <c r="E177" s="102"/>
      <c r="F177" s="102"/>
      <c r="G177" s="102"/>
      <c r="H177" s="102"/>
      <c r="I177" s="156">
        <f>I175</f>
        <v>32000</v>
      </c>
      <c r="J177" s="98"/>
      <c r="K177" s="98"/>
      <c r="L177" s="98"/>
      <c r="M177" s="98"/>
      <c r="N177" s="98"/>
    </row>
    <row r="178" spans="1:31" x14ac:dyDescent="0.25">
      <c r="B178" s="70" t="s">
        <v>105</v>
      </c>
      <c r="C178" s="72"/>
      <c r="D178" s="72"/>
      <c r="E178" s="102"/>
      <c r="F178" s="102"/>
      <c r="G178" s="102"/>
      <c r="H178" s="102"/>
      <c r="I178" s="156">
        <v>0</v>
      </c>
      <c r="J178" s="98"/>
      <c r="K178" s="98"/>
      <c r="L178" s="98"/>
      <c r="M178" s="98"/>
      <c r="N178" s="98"/>
    </row>
    <row r="179" spans="1:31" s="73" customFormat="1" x14ac:dyDescent="0.25">
      <c r="E179" s="99"/>
      <c r="F179" s="99"/>
      <c r="G179" s="99"/>
      <c r="H179" s="99"/>
      <c r="I179" s="157"/>
      <c r="J179" s="99"/>
      <c r="K179" s="99"/>
      <c r="L179" s="99"/>
      <c r="M179" s="99"/>
      <c r="N179" s="99"/>
    </row>
    <row r="180" spans="1:31" s="185" customFormat="1" x14ac:dyDescent="0.25">
      <c r="B180" s="186" t="s">
        <v>71</v>
      </c>
      <c r="C180" s="187">
        <v>7758238421533</v>
      </c>
      <c r="D180" s="179" t="s">
        <v>30</v>
      </c>
      <c r="E180" s="188" t="s">
        <v>3</v>
      </c>
      <c r="F180" s="189" t="s">
        <v>10</v>
      </c>
      <c r="G180" s="189" t="s">
        <v>36</v>
      </c>
      <c r="H180" s="179">
        <v>62101776543</v>
      </c>
      <c r="I180" s="190">
        <v>70000</v>
      </c>
      <c r="J180" s="173" t="s">
        <v>30</v>
      </c>
      <c r="K180" s="173" t="s">
        <v>30</v>
      </c>
      <c r="L180" s="173"/>
      <c r="M180" s="191" t="s">
        <v>121</v>
      </c>
      <c r="N180" s="173" t="s">
        <v>121</v>
      </c>
    </row>
    <row r="181" spans="1:31" x14ac:dyDescent="0.25">
      <c r="B181" s="127" t="s">
        <v>71</v>
      </c>
      <c r="C181" s="88">
        <v>7758238421533</v>
      </c>
      <c r="D181" s="71" t="s">
        <v>30</v>
      </c>
      <c r="E181" s="98" t="s">
        <v>106</v>
      </c>
      <c r="F181" s="110" t="s">
        <v>17</v>
      </c>
      <c r="G181" s="111" t="s">
        <v>29</v>
      </c>
      <c r="H181" s="112">
        <v>430311569609</v>
      </c>
      <c r="I181" s="159">
        <v>33000</v>
      </c>
      <c r="J181" s="96" t="s">
        <v>30</v>
      </c>
      <c r="K181" s="96" t="s">
        <v>30</v>
      </c>
      <c r="L181" s="96"/>
      <c r="M181" s="113" t="s">
        <v>121</v>
      </c>
      <c r="N181" s="96" t="s">
        <v>121</v>
      </c>
    </row>
    <row r="182" spans="1:31" s="13" customFormat="1" ht="13" x14ac:dyDescent="0.3">
      <c r="B182" s="70" t="s">
        <v>102</v>
      </c>
      <c r="C182" s="63"/>
      <c r="D182" s="64"/>
      <c r="E182" s="105"/>
      <c r="F182" s="106"/>
      <c r="G182" s="107"/>
      <c r="H182" s="108"/>
      <c r="I182" s="160">
        <v>0</v>
      </c>
      <c r="J182" s="100"/>
      <c r="K182" s="96"/>
      <c r="L182" s="96"/>
      <c r="M182" s="96"/>
      <c r="N182" s="96"/>
      <c r="O182" s="3"/>
      <c r="P182" s="3"/>
      <c r="Q182" s="3"/>
      <c r="R182" s="16"/>
      <c r="T182" s="3"/>
      <c r="U182" s="3"/>
      <c r="V182" s="20"/>
      <c r="W182" s="21"/>
      <c r="Z182" s="25"/>
      <c r="AA182" s="26"/>
      <c r="AB182" s="27"/>
      <c r="AD182" s="28"/>
      <c r="AE182" s="21"/>
    </row>
    <row r="183" spans="1:31" s="13" customFormat="1" ht="13" x14ac:dyDescent="0.3">
      <c r="B183" s="70" t="s">
        <v>103</v>
      </c>
      <c r="C183" s="63"/>
      <c r="D183" s="64"/>
      <c r="E183" s="105"/>
      <c r="F183" s="106"/>
      <c r="G183" s="107"/>
      <c r="H183" s="108"/>
      <c r="I183" s="160">
        <v>10300</v>
      </c>
      <c r="J183" s="100"/>
      <c r="K183" s="96"/>
      <c r="L183" s="96"/>
      <c r="M183" s="96"/>
      <c r="N183" s="96"/>
      <c r="O183" s="3"/>
      <c r="P183" s="3"/>
      <c r="Q183" s="3"/>
      <c r="R183" s="16"/>
      <c r="T183" s="3"/>
      <c r="U183" s="3"/>
      <c r="V183" s="20"/>
      <c r="W183" s="21"/>
      <c r="Z183" s="25"/>
      <c r="AA183" s="26"/>
      <c r="AB183" s="27"/>
      <c r="AD183" s="28"/>
      <c r="AE183" s="21"/>
    </row>
    <row r="184" spans="1:31" x14ac:dyDescent="0.25">
      <c r="B184" s="70" t="s">
        <v>104</v>
      </c>
      <c r="C184" s="72"/>
      <c r="D184" s="72"/>
      <c r="E184" s="102"/>
      <c r="F184" s="102"/>
      <c r="G184" s="102"/>
      <c r="H184" s="102"/>
      <c r="I184" s="156">
        <f>I182</f>
        <v>0</v>
      </c>
      <c r="J184" s="98"/>
      <c r="K184" s="98"/>
      <c r="L184" s="98"/>
      <c r="M184" s="98"/>
      <c r="N184" s="98"/>
    </row>
    <row r="185" spans="1:31" x14ac:dyDescent="0.25">
      <c r="B185" s="70" t="s">
        <v>105</v>
      </c>
      <c r="C185" s="72"/>
      <c r="D185" s="72"/>
      <c r="E185" s="102"/>
      <c r="F185" s="102"/>
      <c r="G185" s="102"/>
      <c r="H185" s="102"/>
      <c r="I185" s="156">
        <f>I183</f>
        <v>10300</v>
      </c>
      <c r="J185" s="98"/>
      <c r="K185" s="98"/>
      <c r="L185" s="98"/>
      <c r="M185" s="98"/>
      <c r="N185" s="98"/>
    </row>
    <row r="186" spans="1:31" s="73" customFormat="1" x14ac:dyDescent="0.25">
      <c r="E186" s="99"/>
      <c r="F186" s="99"/>
      <c r="G186" s="99"/>
      <c r="H186" s="99"/>
      <c r="I186" s="157"/>
      <c r="J186" s="99"/>
      <c r="K186" s="99"/>
      <c r="L186" s="99"/>
      <c r="M186" s="99"/>
      <c r="N186" s="99"/>
    </row>
    <row r="187" spans="1:31" s="13" customFormat="1" x14ac:dyDescent="0.25">
      <c r="A187" s="13" t="s">
        <v>101</v>
      </c>
      <c r="B187" s="125" t="s">
        <v>9</v>
      </c>
      <c r="C187" s="4">
        <v>6091843304669</v>
      </c>
      <c r="D187" s="5" t="s">
        <v>27</v>
      </c>
      <c r="E187" s="92" t="s">
        <v>28</v>
      </c>
      <c r="F187" s="92" t="s">
        <v>16</v>
      </c>
      <c r="G187" s="93" t="s">
        <v>29</v>
      </c>
      <c r="H187" s="94">
        <v>2156689657668</v>
      </c>
      <c r="I187" s="155">
        <v>23400</v>
      </c>
      <c r="J187" s="96" t="s">
        <v>30</v>
      </c>
      <c r="K187" s="96" t="s">
        <v>30</v>
      </c>
      <c r="L187" s="96"/>
      <c r="M187" s="96" t="s">
        <v>120</v>
      </c>
      <c r="N187" s="113" t="s">
        <v>121</v>
      </c>
      <c r="O187" s="30" t="s">
        <v>79</v>
      </c>
      <c r="P187" s="30" t="s">
        <v>79</v>
      </c>
      <c r="Q187" s="9" t="s">
        <v>79</v>
      </c>
      <c r="R187" s="41" t="s">
        <v>79</v>
      </c>
      <c r="S187" s="30" t="s">
        <v>79</v>
      </c>
      <c r="T187" s="30" t="s">
        <v>79</v>
      </c>
      <c r="U187" s="9" t="s">
        <v>79</v>
      </c>
      <c r="V187" s="41" t="s">
        <v>79</v>
      </c>
      <c r="W187" s="30" t="s">
        <v>79</v>
      </c>
      <c r="X187" s="30" t="s">
        <v>79</v>
      </c>
      <c r="Y187" s="9" t="s">
        <v>79</v>
      </c>
      <c r="Z187" s="41" t="s">
        <v>79</v>
      </c>
    </row>
    <row r="188" spans="1:31" s="13" customFormat="1" ht="13" x14ac:dyDescent="0.3">
      <c r="B188" s="70" t="s">
        <v>102</v>
      </c>
      <c r="C188" s="63"/>
      <c r="D188" s="64"/>
      <c r="E188" s="105"/>
      <c r="F188" s="106"/>
      <c r="G188" s="107"/>
      <c r="H188" s="108"/>
      <c r="I188" s="160">
        <v>0</v>
      </c>
      <c r="J188" s="100"/>
      <c r="K188" s="96"/>
      <c r="L188" s="96"/>
      <c r="M188" s="96"/>
      <c r="N188" s="96"/>
      <c r="O188" s="3"/>
      <c r="P188" s="3"/>
      <c r="Q188" s="3"/>
      <c r="R188" s="16"/>
      <c r="T188" s="3"/>
      <c r="U188" s="3"/>
      <c r="V188" s="20"/>
      <c r="W188" s="21"/>
      <c r="Z188" s="25"/>
      <c r="AA188" s="26"/>
      <c r="AB188" s="27"/>
      <c r="AD188" s="28"/>
      <c r="AE188" s="21"/>
    </row>
    <row r="189" spans="1:31" s="13" customFormat="1" ht="13" x14ac:dyDescent="0.3">
      <c r="B189" s="70" t="s">
        <v>103</v>
      </c>
      <c r="C189" s="63"/>
      <c r="D189" s="64"/>
      <c r="E189" s="105"/>
      <c r="F189" s="106"/>
      <c r="G189" s="107"/>
      <c r="H189" s="108"/>
      <c r="I189" s="160">
        <f>I187</f>
        <v>23400</v>
      </c>
      <c r="J189" s="100"/>
      <c r="K189" s="96"/>
      <c r="L189" s="96"/>
      <c r="M189" s="96"/>
      <c r="N189" s="96"/>
      <c r="O189" s="3"/>
      <c r="P189" s="3"/>
      <c r="Q189" s="3"/>
      <c r="R189" s="16"/>
      <c r="T189" s="3"/>
      <c r="U189" s="3"/>
      <c r="V189" s="20"/>
      <c r="W189" s="21"/>
      <c r="Z189" s="25"/>
      <c r="AA189" s="26"/>
      <c r="AB189" s="27"/>
      <c r="AD189" s="28"/>
      <c r="AE189" s="21"/>
    </row>
    <row r="190" spans="1:31" x14ac:dyDescent="0.25">
      <c r="B190" s="70" t="s">
        <v>104</v>
      </c>
      <c r="C190" s="72"/>
      <c r="D190" s="72"/>
      <c r="E190" s="102"/>
      <c r="F190" s="102"/>
      <c r="G190" s="102"/>
      <c r="H190" s="102"/>
      <c r="I190" s="156">
        <f>I188</f>
        <v>0</v>
      </c>
      <c r="J190" s="98"/>
      <c r="K190" s="98"/>
      <c r="L190" s="98"/>
      <c r="M190" s="98"/>
      <c r="N190" s="98"/>
    </row>
    <row r="191" spans="1:31" x14ac:dyDescent="0.25">
      <c r="B191" s="70" t="s">
        <v>105</v>
      </c>
      <c r="C191" s="72"/>
      <c r="D191" s="72"/>
      <c r="E191" s="102"/>
      <c r="F191" s="102"/>
      <c r="G191" s="102"/>
      <c r="H191" s="102"/>
      <c r="I191" s="156">
        <f>I189</f>
        <v>23400</v>
      </c>
      <c r="J191" s="98"/>
      <c r="K191" s="98"/>
      <c r="L191" s="98"/>
      <c r="M191" s="98"/>
      <c r="N191" s="98"/>
    </row>
    <row r="192" spans="1:31" s="73" customFormat="1" x14ac:dyDescent="0.25">
      <c r="E192" s="99"/>
      <c r="F192" s="99"/>
      <c r="G192" s="99"/>
      <c r="H192" s="99"/>
      <c r="I192" s="157"/>
      <c r="J192" s="99"/>
      <c r="K192" s="99"/>
      <c r="L192" s="99"/>
      <c r="M192" s="99"/>
      <c r="N192" s="99"/>
    </row>
    <row r="193" spans="1:35" s="13" customFormat="1" x14ac:dyDescent="0.25">
      <c r="A193" s="13" t="s">
        <v>101</v>
      </c>
      <c r="B193" s="125" t="s">
        <v>9</v>
      </c>
      <c r="C193" s="4">
        <v>6091843304669</v>
      </c>
      <c r="D193" s="5" t="s">
        <v>27</v>
      </c>
      <c r="E193" s="92" t="s">
        <v>28</v>
      </c>
      <c r="F193" s="92" t="s">
        <v>16</v>
      </c>
      <c r="G193" s="93" t="s">
        <v>29</v>
      </c>
      <c r="H193" s="94">
        <v>6778102622180</v>
      </c>
      <c r="I193" s="162">
        <v>46789</v>
      </c>
      <c r="J193" s="96" t="s">
        <v>30</v>
      </c>
      <c r="K193" s="96" t="s">
        <v>30</v>
      </c>
      <c r="L193" s="96"/>
      <c r="M193" s="96" t="s">
        <v>120</v>
      </c>
      <c r="N193" s="113" t="s">
        <v>121</v>
      </c>
      <c r="O193" s="30" t="s">
        <v>79</v>
      </c>
      <c r="P193" s="30" t="s">
        <v>79</v>
      </c>
      <c r="Q193" s="9" t="s">
        <v>79</v>
      </c>
      <c r="R193" s="41" t="s">
        <v>79</v>
      </c>
      <c r="S193" s="30" t="s">
        <v>79</v>
      </c>
      <c r="T193" s="30" t="s">
        <v>79</v>
      </c>
      <c r="U193" s="9" t="s">
        <v>79</v>
      </c>
      <c r="V193" s="41" t="s">
        <v>79</v>
      </c>
      <c r="W193" s="30" t="s">
        <v>79</v>
      </c>
      <c r="X193" s="30" t="s">
        <v>79</v>
      </c>
      <c r="Y193" s="9" t="s">
        <v>79</v>
      </c>
      <c r="Z193" s="46" t="s">
        <v>79</v>
      </c>
      <c r="AA193" s="20"/>
      <c r="AB193" s="21"/>
    </row>
    <row r="194" spans="1:35" s="13" customFormat="1" ht="13" x14ac:dyDescent="0.3">
      <c r="B194" s="70" t="s">
        <v>102</v>
      </c>
      <c r="C194" s="63"/>
      <c r="D194" s="64"/>
      <c r="E194" s="105"/>
      <c r="F194" s="106"/>
      <c r="G194" s="107"/>
      <c r="H194" s="108"/>
      <c r="I194" s="160">
        <v>0</v>
      </c>
      <c r="J194" s="100"/>
      <c r="K194" s="96"/>
      <c r="L194" s="96"/>
      <c r="M194" s="96"/>
      <c r="N194" s="96"/>
      <c r="O194" s="3"/>
      <c r="P194" s="3"/>
      <c r="Q194" s="3"/>
      <c r="R194" s="16"/>
      <c r="T194" s="3"/>
      <c r="U194" s="3"/>
      <c r="V194" s="20"/>
      <c r="W194" s="21"/>
      <c r="Z194" s="25"/>
      <c r="AA194" s="26"/>
      <c r="AB194" s="27"/>
      <c r="AD194" s="28"/>
      <c r="AE194" s="21"/>
    </row>
    <row r="195" spans="1:35" s="13" customFormat="1" ht="13" x14ac:dyDescent="0.3">
      <c r="B195" s="70" t="s">
        <v>103</v>
      </c>
      <c r="C195" s="63"/>
      <c r="D195" s="64"/>
      <c r="E195" s="105"/>
      <c r="F195" s="106"/>
      <c r="G195" s="107"/>
      <c r="H195" s="108"/>
      <c r="I195" s="160">
        <f>I193</f>
        <v>46789</v>
      </c>
      <c r="J195" s="100"/>
      <c r="K195" s="96"/>
      <c r="L195" s="96"/>
      <c r="M195" s="96"/>
      <c r="N195" s="96"/>
      <c r="O195" s="3"/>
      <c r="P195" s="3"/>
      <c r="Q195" s="3"/>
      <c r="R195" s="16"/>
      <c r="T195" s="3"/>
      <c r="U195" s="3"/>
      <c r="V195" s="20"/>
      <c r="W195" s="21"/>
      <c r="Z195" s="25"/>
      <c r="AA195" s="26"/>
      <c r="AB195" s="27"/>
      <c r="AD195" s="28"/>
      <c r="AE195" s="21"/>
    </row>
    <row r="196" spans="1:35" x14ac:dyDescent="0.25">
      <c r="B196" s="70" t="s">
        <v>104</v>
      </c>
      <c r="C196" s="72"/>
      <c r="D196" s="72"/>
      <c r="E196" s="102"/>
      <c r="F196" s="102"/>
      <c r="G196" s="102"/>
      <c r="H196" s="102"/>
      <c r="I196" s="156">
        <f>I194</f>
        <v>0</v>
      </c>
      <c r="J196" s="98"/>
      <c r="K196" s="98"/>
      <c r="L196" s="98"/>
      <c r="M196" s="98"/>
      <c r="N196" s="98"/>
    </row>
    <row r="197" spans="1:35" x14ac:dyDescent="0.25">
      <c r="B197" s="70" t="s">
        <v>105</v>
      </c>
      <c r="C197" s="72"/>
      <c r="D197" s="72"/>
      <c r="E197" s="102"/>
      <c r="F197" s="102"/>
      <c r="G197" s="102"/>
      <c r="H197" s="102"/>
      <c r="I197" s="156">
        <f>I195</f>
        <v>46789</v>
      </c>
      <c r="J197" s="98"/>
      <c r="K197" s="98"/>
      <c r="L197" s="98"/>
      <c r="M197" s="98"/>
      <c r="N197" s="98"/>
    </row>
    <row r="198" spans="1:35" s="73" customFormat="1" x14ac:dyDescent="0.25">
      <c r="E198" s="99"/>
      <c r="F198" s="99"/>
      <c r="G198" s="99"/>
      <c r="H198" s="99"/>
      <c r="I198" s="157"/>
      <c r="J198" s="99"/>
      <c r="K198" s="99"/>
      <c r="L198" s="99"/>
      <c r="M198" s="99"/>
      <c r="N198" s="99"/>
    </row>
    <row r="199" spans="1:35" s="13" customFormat="1" ht="13" x14ac:dyDescent="0.3">
      <c r="A199" s="13" t="s">
        <v>100</v>
      </c>
      <c r="B199" s="125" t="s">
        <v>12</v>
      </c>
      <c r="C199" s="4">
        <v>7003631999048</v>
      </c>
      <c r="D199" s="5" t="s">
        <v>27</v>
      </c>
      <c r="E199" s="114" t="s">
        <v>54</v>
      </c>
      <c r="F199" s="114" t="s">
        <v>8</v>
      </c>
      <c r="G199" s="93" t="s">
        <v>29</v>
      </c>
      <c r="H199" s="94">
        <v>7751558284356</v>
      </c>
      <c r="I199" s="162">
        <v>200000</v>
      </c>
      <c r="J199" s="100" t="s">
        <v>30</v>
      </c>
      <c r="K199" s="100" t="s">
        <v>30</v>
      </c>
      <c r="L199" s="100"/>
      <c r="M199" s="96" t="s">
        <v>120</v>
      </c>
      <c r="N199" s="96" t="s">
        <v>120</v>
      </c>
      <c r="O199" s="3"/>
      <c r="P199" s="3"/>
      <c r="Q199" s="3"/>
      <c r="T199" s="3"/>
      <c r="U199" s="3"/>
      <c r="V199" s="22"/>
      <c r="W199" s="21"/>
      <c r="Z199" s="17"/>
      <c r="AA199" s="3" t="s">
        <v>75</v>
      </c>
      <c r="AB199" s="4">
        <v>8319054804707</v>
      </c>
      <c r="AC199" s="3" t="s">
        <v>27</v>
      </c>
      <c r="AD199" s="3" t="s">
        <v>39</v>
      </c>
      <c r="AE199" s="4">
        <v>7105293826087</v>
      </c>
      <c r="AF199" s="5" t="s">
        <v>27</v>
      </c>
      <c r="AG199" s="30" t="s">
        <v>79</v>
      </c>
      <c r="AH199" s="30" t="s">
        <v>79</v>
      </c>
      <c r="AI199" s="30" t="s">
        <v>79</v>
      </c>
    </row>
    <row r="200" spans="1:35" s="13" customFormat="1" ht="13" x14ac:dyDescent="0.3">
      <c r="B200" s="70" t="s">
        <v>102</v>
      </c>
      <c r="C200" s="63"/>
      <c r="D200" s="64"/>
      <c r="E200" s="105"/>
      <c r="F200" s="106"/>
      <c r="G200" s="107"/>
      <c r="H200" s="108"/>
      <c r="I200" s="160">
        <f>I199</f>
        <v>200000</v>
      </c>
      <c r="J200" s="100"/>
      <c r="K200" s="96"/>
      <c r="L200" s="96"/>
      <c r="M200" s="96"/>
      <c r="N200" s="96"/>
      <c r="O200" s="3"/>
      <c r="P200" s="3"/>
      <c r="Q200" s="3"/>
      <c r="R200" s="16"/>
      <c r="T200" s="3"/>
      <c r="U200" s="3"/>
      <c r="V200" s="20"/>
      <c r="W200" s="21"/>
      <c r="Z200" s="25"/>
      <c r="AA200" s="26"/>
      <c r="AB200" s="27"/>
      <c r="AD200" s="28"/>
      <c r="AE200" s="21"/>
    </row>
    <row r="201" spans="1:35" s="13" customFormat="1" ht="13" x14ac:dyDescent="0.3">
      <c r="B201" s="70" t="s">
        <v>103</v>
      </c>
      <c r="C201" s="63"/>
      <c r="D201" s="64"/>
      <c r="E201" s="105"/>
      <c r="F201" s="106"/>
      <c r="G201" s="107"/>
      <c r="H201" s="108"/>
      <c r="I201" s="160">
        <v>0</v>
      </c>
      <c r="J201" s="100"/>
      <c r="K201" s="96"/>
      <c r="L201" s="96"/>
      <c r="M201" s="96"/>
      <c r="N201" s="96"/>
      <c r="O201" s="3"/>
      <c r="P201" s="3"/>
      <c r="Q201" s="3"/>
      <c r="R201" s="16"/>
      <c r="T201" s="3"/>
      <c r="U201" s="3"/>
      <c r="V201" s="20"/>
      <c r="W201" s="21"/>
      <c r="Z201" s="25"/>
      <c r="AA201" s="26"/>
      <c r="AB201" s="27"/>
      <c r="AD201" s="28"/>
      <c r="AE201" s="21"/>
    </row>
    <row r="202" spans="1:35" x14ac:dyDescent="0.25">
      <c r="B202" s="70" t="s">
        <v>104</v>
      </c>
      <c r="C202" s="72"/>
      <c r="D202" s="72"/>
      <c r="E202" s="102"/>
      <c r="F202" s="102"/>
      <c r="G202" s="102"/>
      <c r="H202" s="102"/>
      <c r="I202" s="156">
        <v>100000</v>
      </c>
      <c r="J202" s="98"/>
      <c r="K202" s="98"/>
      <c r="L202" s="98"/>
      <c r="M202" s="98"/>
      <c r="N202" s="98"/>
    </row>
    <row r="203" spans="1:35" x14ac:dyDescent="0.25">
      <c r="B203" s="70" t="s">
        <v>105</v>
      </c>
      <c r="C203" s="72"/>
      <c r="D203" s="72"/>
      <c r="E203" s="102"/>
      <c r="F203" s="102"/>
      <c r="G203" s="102"/>
      <c r="H203" s="102"/>
      <c r="I203" s="156">
        <f>I201</f>
        <v>0</v>
      </c>
      <c r="J203" s="98"/>
      <c r="K203" s="98"/>
      <c r="L203" s="98"/>
      <c r="M203" s="98"/>
      <c r="N203" s="98"/>
    </row>
    <row r="204" spans="1:35" s="73" customFormat="1" x14ac:dyDescent="0.25">
      <c r="E204" s="99"/>
      <c r="F204" s="99"/>
      <c r="G204" s="99"/>
      <c r="H204" s="99"/>
      <c r="I204" s="157"/>
      <c r="J204" s="99"/>
      <c r="K204" s="99"/>
      <c r="L204" s="99"/>
      <c r="M204" s="99"/>
      <c r="N204" s="99"/>
    </row>
    <row r="205" spans="1:35" s="13" customFormat="1" ht="17.5" customHeight="1" x14ac:dyDescent="0.25">
      <c r="A205" s="13" t="s">
        <v>100</v>
      </c>
      <c r="B205" s="128" t="s">
        <v>87</v>
      </c>
      <c r="C205" s="4">
        <v>2083199241884</v>
      </c>
      <c r="D205" s="5" t="s">
        <v>27</v>
      </c>
      <c r="E205" s="114" t="s">
        <v>14</v>
      </c>
      <c r="F205" s="115" t="s">
        <v>10</v>
      </c>
      <c r="G205" s="114" t="s">
        <v>32</v>
      </c>
      <c r="H205" s="104">
        <v>775297808193</v>
      </c>
      <c r="I205" s="159">
        <v>450000</v>
      </c>
      <c r="J205" s="100" t="s">
        <v>30</v>
      </c>
      <c r="K205" s="100" t="s">
        <v>30</v>
      </c>
      <c r="L205" s="100"/>
      <c r="M205" s="96" t="s">
        <v>120</v>
      </c>
      <c r="N205" s="96" t="s">
        <v>120</v>
      </c>
      <c r="O205" s="3"/>
      <c r="P205" s="3"/>
      <c r="Q205" s="3"/>
      <c r="T205" s="3"/>
      <c r="U205" s="3"/>
      <c r="V205" s="22"/>
      <c r="W205" s="21"/>
      <c r="AA205" s="36" t="s">
        <v>88</v>
      </c>
      <c r="AB205" s="4">
        <v>6005194346089</v>
      </c>
      <c r="AC205" s="30" t="s">
        <v>27</v>
      </c>
      <c r="AD205" s="42" t="s">
        <v>33</v>
      </c>
      <c r="AE205" s="43">
        <v>9202162217184</v>
      </c>
      <c r="AF205" s="30" t="s">
        <v>27</v>
      </c>
      <c r="AG205" s="30" t="s">
        <v>79</v>
      </c>
      <c r="AH205" s="30" t="s">
        <v>79</v>
      </c>
      <c r="AI205" s="30" t="s">
        <v>79</v>
      </c>
    </row>
    <row r="206" spans="1:35" s="13" customFormat="1" ht="13" x14ac:dyDescent="0.3">
      <c r="B206" s="70" t="s">
        <v>102</v>
      </c>
      <c r="C206" s="63"/>
      <c r="D206" s="64"/>
      <c r="E206" s="105"/>
      <c r="F206" s="106"/>
      <c r="G206" s="107"/>
      <c r="H206" s="108"/>
      <c r="I206" s="160">
        <f>I205</f>
        <v>450000</v>
      </c>
      <c r="J206" s="100"/>
      <c r="K206" s="96"/>
      <c r="L206" s="96"/>
      <c r="M206" s="96"/>
      <c r="N206" s="96"/>
      <c r="O206" s="3"/>
      <c r="P206" s="3"/>
      <c r="Q206" s="3"/>
      <c r="R206" s="16"/>
      <c r="T206" s="3"/>
      <c r="U206" s="3"/>
      <c r="V206" s="20"/>
      <c r="W206" s="21"/>
      <c r="Z206" s="25"/>
      <c r="AA206" s="26"/>
      <c r="AB206" s="27"/>
      <c r="AD206" s="28"/>
      <c r="AE206" s="21"/>
    </row>
    <row r="207" spans="1:35" s="13" customFormat="1" ht="13" x14ac:dyDescent="0.3">
      <c r="B207" s="70" t="s">
        <v>103</v>
      </c>
      <c r="C207" s="63"/>
      <c r="D207" s="64"/>
      <c r="E207" s="105"/>
      <c r="F207" s="106"/>
      <c r="G207" s="107"/>
      <c r="H207" s="108"/>
      <c r="I207" s="160">
        <v>0</v>
      </c>
      <c r="J207" s="100"/>
      <c r="K207" s="96"/>
      <c r="L207" s="96"/>
      <c r="M207" s="96"/>
      <c r="N207" s="96"/>
      <c r="O207" s="3"/>
      <c r="P207" s="3"/>
      <c r="Q207" s="3"/>
      <c r="R207" s="16"/>
      <c r="T207" s="3"/>
      <c r="U207" s="3"/>
      <c r="V207" s="20"/>
      <c r="W207" s="21"/>
      <c r="Z207" s="25"/>
      <c r="AA207" s="26"/>
      <c r="AB207" s="27"/>
      <c r="AD207" s="28"/>
      <c r="AE207" s="21"/>
    </row>
    <row r="208" spans="1:35" x14ac:dyDescent="0.25">
      <c r="B208" s="70" t="s">
        <v>104</v>
      </c>
      <c r="C208" s="72"/>
      <c r="D208" s="72"/>
      <c r="E208" s="102"/>
      <c r="F208" s="102"/>
      <c r="G208" s="102"/>
      <c r="H208" s="102"/>
      <c r="I208" s="156">
        <v>100000</v>
      </c>
      <c r="J208" s="98"/>
      <c r="K208" s="98"/>
      <c r="L208" s="98"/>
      <c r="M208" s="98"/>
      <c r="N208" s="98"/>
    </row>
    <row r="209" spans="1:35" x14ac:dyDescent="0.25">
      <c r="B209" s="70" t="s">
        <v>105</v>
      </c>
      <c r="C209" s="72"/>
      <c r="D209" s="72"/>
      <c r="E209" s="102"/>
      <c r="F209" s="102"/>
      <c r="G209" s="102"/>
      <c r="H209" s="102"/>
      <c r="I209" s="156">
        <f>I207</f>
        <v>0</v>
      </c>
      <c r="J209" s="98"/>
      <c r="K209" s="98"/>
      <c r="L209" s="98"/>
      <c r="M209" s="98"/>
      <c r="N209" s="98"/>
    </row>
    <row r="210" spans="1:35" s="73" customFormat="1" x14ac:dyDescent="0.25">
      <c r="E210" s="99"/>
      <c r="F210" s="99"/>
      <c r="G210" s="99"/>
      <c r="H210" s="99"/>
      <c r="I210" s="157"/>
      <c r="J210" s="99"/>
      <c r="K210" s="99"/>
      <c r="L210" s="99"/>
      <c r="M210" s="99"/>
      <c r="N210" s="99"/>
    </row>
    <row r="211" spans="1:35" s="13" customFormat="1" ht="17" customHeight="1" x14ac:dyDescent="0.3">
      <c r="A211" s="13" t="s">
        <v>100</v>
      </c>
      <c r="B211" s="128" t="s">
        <v>15</v>
      </c>
      <c r="C211" s="4">
        <v>2649531979818</v>
      </c>
      <c r="D211" s="5" t="s">
        <v>27</v>
      </c>
      <c r="E211" s="114" t="s">
        <v>14</v>
      </c>
      <c r="F211" s="92" t="s">
        <v>4</v>
      </c>
      <c r="G211" s="93" t="s">
        <v>37</v>
      </c>
      <c r="H211" s="94">
        <v>8894777015132</v>
      </c>
      <c r="I211" s="156">
        <v>105000</v>
      </c>
      <c r="J211" s="100" t="s">
        <v>30</v>
      </c>
      <c r="K211" s="100" t="s">
        <v>30</v>
      </c>
      <c r="L211" s="100"/>
      <c r="M211" s="96" t="s">
        <v>120</v>
      </c>
      <c r="N211" s="96" t="s">
        <v>120</v>
      </c>
      <c r="O211" s="3"/>
      <c r="P211" s="3"/>
      <c r="Q211" s="3"/>
      <c r="T211" s="3"/>
      <c r="U211" s="3"/>
      <c r="V211" s="22"/>
      <c r="W211" s="21"/>
      <c r="Z211" s="25"/>
      <c r="AA211" s="7" t="s">
        <v>50</v>
      </c>
      <c r="AB211" s="4">
        <v>8401173507189</v>
      </c>
      <c r="AC211" s="30" t="s">
        <v>27</v>
      </c>
      <c r="AD211" s="36" t="s">
        <v>88</v>
      </c>
      <c r="AE211" s="4">
        <v>6005194346089</v>
      </c>
      <c r="AF211" s="30" t="s">
        <v>27</v>
      </c>
    </row>
    <row r="212" spans="1:35" s="13" customFormat="1" ht="13" x14ac:dyDescent="0.3">
      <c r="B212" s="70" t="s">
        <v>102</v>
      </c>
      <c r="C212" s="63"/>
      <c r="D212" s="64"/>
      <c r="E212" s="105"/>
      <c r="F212" s="106"/>
      <c r="G212" s="107"/>
      <c r="H212" s="108"/>
      <c r="I212" s="160">
        <f>I211</f>
        <v>105000</v>
      </c>
      <c r="J212" s="100"/>
      <c r="K212" s="96"/>
      <c r="L212" s="96"/>
      <c r="M212" s="96"/>
      <c r="N212" s="96"/>
      <c r="O212" s="3"/>
      <c r="P212" s="3"/>
      <c r="Q212" s="3"/>
      <c r="R212" s="16"/>
      <c r="T212" s="3"/>
      <c r="U212" s="3"/>
      <c r="V212" s="20"/>
      <c r="W212" s="21"/>
      <c r="Z212" s="25"/>
      <c r="AA212" s="26"/>
      <c r="AB212" s="27"/>
      <c r="AD212" s="28"/>
      <c r="AE212" s="21"/>
    </row>
    <row r="213" spans="1:35" s="13" customFormat="1" ht="13" x14ac:dyDescent="0.3">
      <c r="B213" s="70" t="s">
        <v>103</v>
      </c>
      <c r="C213" s="63"/>
      <c r="D213" s="64"/>
      <c r="E213" s="105"/>
      <c r="F213" s="106"/>
      <c r="G213" s="107"/>
      <c r="H213" s="108"/>
      <c r="I213" s="160">
        <v>0</v>
      </c>
      <c r="J213" s="100"/>
      <c r="K213" s="96"/>
      <c r="L213" s="96"/>
      <c r="M213" s="96"/>
      <c r="N213" s="96"/>
      <c r="O213" s="3"/>
      <c r="P213" s="3"/>
      <c r="Q213" s="3"/>
      <c r="R213" s="16"/>
      <c r="T213" s="3"/>
      <c r="U213" s="3"/>
      <c r="V213" s="20"/>
      <c r="W213" s="21"/>
      <c r="Z213" s="25"/>
      <c r="AA213" s="26"/>
      <c r="AB213" s="27"/>
      <c r="AD213" s="28"/>
      <c r="AE213" s="21"/>
    </row>
    <row r="214" spans="1:35" x14ac:dyDescent="0.25">
      <c r="B214" s="70" t="s">
        <v>104</v>
      </c>
      <c r="C214" s="72"/>
      <c r="D214" s="72"/>
      <c r="E214" s="102"/>
      <c r="F214" s="102"/>
      <c r="G214" s="102"/>
      <c r="H214" s="102"/>
      <c r="I214" s="156">
        <v>100000</v>
      </c>
      <c r="J214" s="98"/>
      <c r="K214" s="98"/>
      <c r="L214" s="98"/>
      <c r="M214" s="98"/>
      <c r="N214" s="98"/>
    </row>
    <row r="215" spans="1:35" x14ac:dyDescent="0.25">
      <c r="B215" s="70" t="s">
        <v>105</v>
      </c>
      <c r="C215" s="72"/>
      <c r="D215" s="72"/>
      <c r="E215" s="102"/>
      <c r="F215" s="102"/>
      <c r="G215" s="102"/>
      <c r="H215" s="102"/>
      <c r="I215" s="156">
        <f>I213</f>
        <v>0</v>
      </c>
      <c r="J215" s="98"/>
      <c r="K215" s="98"/>
      <c r="L215" s="98"/>
      <c r="M215" s="98"/>
      <c r="N215" s="98"/>
    </row>
    <row r="216" spans="1:35" s="73" customFormat="1" x14ac:dyDescent="0.25">
      <c r="E216" s="99"/>
      <c r="F216" s="99"/>
      <c r="G216" s="99"/>
      <c r="H216" s="99"/>
      <c r="I216" s="157"/>
      <c r="J216" s="99"/>
      <c r="K216" s="99"/>
      <c r="L216" s="99"/>
      <c r="M216" s="99"/>
      <c r="N216" s="99"/>
    </row>
    <row r="217" spans="1:35" s="13" customFormat="1" ht="15" customHeight="1" x14ac:dyDescent="0.25">
      <c r="A217" s="13" t="s">
        <v>100</v>
      </c>
      <c r="B217" s="127" t="s">
        <v>13</v>
      </c>
      <c r="C217" s="4">
        <v>7783013743747</v>
      </c>
      <c r="D217" s="5" t="s">
        <v>27</v>
      </c>
      <c r="E217" s="114" t="s">
        <v>14</v>
      </c>
      <c r="F217" s="115" t="s">
        <v>10</v>
      </c>
      <c r="G217" s="114" t="s">
        <v>32</v>
      </c>
      <c r="H217" s="94">
        <v>2025202350253</v>
      </c>
      <c r="I217" s="162">
        <v>45000</v>
      </c>
      <c r="J217" s="100" t="s">
        <v>30</v>
      </c>
      <c r="K217" s="100" t="s">
        <v>30</v>
      </c>
      <c r="L217" s="100"/>
      <c r="M217" s="96" t="s">
        <v>120</v>
      </c>
      <c r="N217" s="96" t="s">
        <v>120</v>
      </c>
      <c r="O217" s="3"/>
      <c r="P217" s="3"/>
      <c r="Q217" s="3"/>
      <c r="T217" s="3"/>
      <c r="U217" s="3"/>
      <c r="V217" s="22"/>
      <c r="W217" s="21"/>
      <c r="Z217" s="3"/>
      <c r="AA217" s="39" t="s">
        <v>82</v>
      </c>
      <c r="AB217" s="4">
        <v>8270650204124</v>
      </c>
      <c r="AC217" s="30" t="s">
        <v>27</v>
      </c>
      <c r="AD217" s="13" t="s">
        <v>83</v>
      </c>
      <c r="AE217" s="4">
        <v>8003471654146</v>
      </c>
      <c r="AF217" s="30" t="s">
        <v>27</v>
      </c>
      <c r="AG217" s="13" t="s">
        <v>84</v>
      </c>
      <c r="AH217" s="4">
        <v>8383498469222</v>
      </c>
      <c r="AI217" s="30" t="s">
        <v>27</v>
      </c>
    </row>
    <row r="218" spans="1:35" s="13" customFormat="1" ht="14.5" customHeight="1" x14ac:dyDescent="0.25">
      <c r="A218" s="13" t="s">
        <v>100</v>
      </c>
      <c r="B218" s="127" t="s">
        <v>13</v>
      </c>
      <c r="C218" s="4">
        <v>7783013743747</v>
      </c>
      <c r="D218" s="5" t="s">
        <v>27</v>
      </c>
      <c r="E218" s="114" t="s">
        <v>14</v>
      </c>
      <c r="F218" s="92" t="s">
        <v>4</v>
      </c>
      <c r="G218" s="93" t="s">
        <v>37</v>
      </c>
      <c r="H218" s="94">
        <v>5151914282603</v>
      </c>
      <c r="I218" s="159">
        <v>74300</v>
      </c>
      <c r="J218" s="100" t="s">
        <v>30</v>
      </c>
      <c r="K218" s="100" t="s">
        <v>30</v>
      </c>
      <c r="L218" s="100"/>
      <c r="M218" s="96" t="s">
        <v>120</v>
      </c>
      <c r="N218" s="96" t="s">
        <v>120</v>
      </c>
      <c r="O218" s="3"/>
      <c r="P218" s="3"/>
      <c r="Q218" s="3"/>
      <c r="T218" s="3"/>
      <c r="U218" s="3"/>
      <c r="V218" s="22"/>
      <c r="W218" s="21"/>
      <c r="Z218" s="3"/>
      <c r="AA218" s="39" t="s">
        <v>85</v>
      </c>
      <c r="AB218" s="4">
        <v>8042147704028</v>
      </c>
      <c r="AC218" s="30" t="s">
        <v>27</v>
      </c>
      <c r="AD218" s="13" t="s">
        <v>86</v>
      </c>
      <c r="AE218" s="4">
        <v>9668216110449</v>
      </c>
      <c r="AF218" s="30" t="s">
        <v>27</v>
      </c>
    </row>
    <row r="219" spans="1:35" s="13" customFormat="1" ht="15" customHeight="1" x14ac:dyDescent="0.3">
      <c r="B219" s="70" t="s">
        <v>102</v>
      </c>
      <c r="C219" s="63"/>
      <c r="D219" s="64"/>
      <c r="E219" s="105"/>
      <c r="F219" s="106"/>
      <c r="G219" s="107"/>
      <c r="H219" s="108"/>
      <c r="I219" s="160">
        <f>I217+I218</f>
        <v>119300</v>
      </c>
      <c r="J219" s="100"/>
      <c r="K219" s="96"/>
      <c r="L219" s="96"/>
      <c r="M219" s="96"/>
      <c r="N219" s="96"/>
      <c r="O219" s="3"/>
      <c r="P219" s="3"/>
      <c r="Q219" s="3"/>
      <c r="R219" s="16"/>
      <c r="T219" s="3"/>
      <c r="U219" s="3"/>
      <c r="V219" s="20"/>
      <c r="W219" s="21"/>
      <c r="Z219" s="25"/>
      <c r="AA219" s="26"/>
      <c r="AB219" s="27"/>
      <c r="AD219" s="28"/>
      <c r="AE219" s="21"/>
    </row>
    <row r="220" spans="1:35" s="13" customFormat="1" ht="13" x14ac:dyDescent="0.3">
      <c r="B220" s="70" t="s">
        <v>103</v>
      </c>
      <c r="C220" s="63"/>
      <c r="D220" s="64"/>
      <c r="E220" s="105"/>
      <c r="F220" s="106"/>
      <c r="G220" s="107"/>
      <c r="H220" s="108"/>
      <c r="I220" s="160">
        <v>0</v>
      </c>
      <c r="J220" s="100"/>
      <c r="K220" s="96"/>
      <c r="L220" s="96"/>
      <c r="M220" s="96"/>
      <c r="N220" s="96"/>
      <c r="O220" s="3"/>
      <c r="P220" s="3"/>
      <c r="Q220" s="3"/>
      <c r="R220" s="16"/>
      <c r="T220" s="3"/>
      <c r="U220" s="3"/>
      <c r="V220" s="20"/>
      <c r="W220" s="21"/>
      <c r="Z220" s="25"/>
      <c r="AA220" s="26"/>
      <c r="AB220" s="27"/>
      <c r="AD220" s="28"/>
      <c r="AE220" s="21"/>
    </row>
    <row r="221" spans="1:35" x14ac:dyDescent="0.25">
      <c r="B221" s="70" t="s">
        <v>104</v>
      </c>
      <c r="C221" s="72"/>
      <c r="D221" s="72"/>
      <c r="E221" s="102"/>
      <c r="F221" s="102"/>
      <c r="G221" s="102"/>
      <c r="H221" s="102"/>
      <c r="I221" s="156">
        <v>100000</v>
      </c>
      <c r="J221" s="98"/>
      <c r="K221" s="98"/>
      <c r="L221" s="98"/>
      <c r="M221" s="98"/>
      <c r="N221" s="98"/>
    </row>
    <row r="222" spans="1:35" x14ac:dyDescent="0.25">
      <c r="B222" s="70" t="s">
        <v>105</v>
      </c>
      <c r="C222" s="72"/>
      <c r="D222" s="72"/>
      <c r="E222" s="102"/>
      <c r="F222" s="102"/>
      <c r="G222" s="102"/>
      <c r="H222" s="102"/>
      <c r="I222" s="156">
        <f>I220</f>
        <v>0</v>
      </c>
      <c r="J222" s="98"/>
      <c r="K222" s="98"/>
      <c r="L222" s="98"/>
      <c r="M222" s="98"/>
      <c r="N222" s="98"/>
    </row>
    <row r="223" spans="1:35" x14ac:dyDescent="0.25">
      <c r="B223" s="70" t="s">
        <v>107</v>
      </c>
      <c r="C223" s="72"/>
      <c r="D223" s="72"/>
      <c r="E223" s="102"/>
      <c r="F223" s="102"/>
      <c r="G223" s="102"/>
      <c r="H223" s="102"/>
      <c r="I223" s="156">
        <f>(I217/I219)*I221</f>
        <v>37720.033528918691</v>
      </c>
      <c r="J223" s="98"/>
      <c r="K223" s="98"/>
      <c r="L223" s="98"/>
      <c r="M223" s="98"/>
      <c r="N223" s="98"/>
    </row>
    <row r="224" spans="1:35" x14ac:dyDescent="0.25">
      <c r="B224" s="70" t="s">
        <v>108</v>
      </c>
      <c r="C224" s="72"/>
      <c r="D224" s="72"/>
      <c r="E224" s="102"/>
      <c r="F224" s="102"/>
      <c r="G224" s="102"/>
      <c r="H224" s="102"/>
      <c r="I224" s="156">
        <f>(I218/I219)*I221</f>
        <v>62279.966471081309</v>
      </c>
      <c r="J224" s="98"/>
      <c r="K224" s="98"/>
      <c r="L224" s="98"/>
      <c r="M224" s="98"/>
      <c r="N224" s="98"/>
    </row>
    <row r="225" spans="1:29" s="73" customFormat="1" x14ac:dyDescent="0.25">
      <c r="E225" s="99"/>
      <c r="F225" s="99"/>
      <c r="G225" s="99"/>
      <c r="H225" s="99"/>
      <c r="I225" s="157"/>
      <c r="J225" s="99"/>
      <c r="K225" s="99"/>
      <c r="L225" s="99"/>
      <c r="M225" s="99"/>
      <c r="N225" s="99"/>
    </row>
    <row r="226" spans="1:29" s="13" customFormat="1" ht="13" x14ac:dyDescent="0.3">
      <c r="A226" s="13" t="s">
        <v>98</v>
      </c>
      <c r="B226" s="125" t="s">
        <v>48</v>
      </c>
      <c r="C226" s="59" t="s">
        <v>232</v>
      </c>
      <c r="D226" s="5" t="s">
        <v>27</v>
      </c>
      <c r="E226" s="91" t="s">
        <v>3</v>
      </c>
      <c r="F226" s="92" t="s">
        <v>58</v>
      </c>
      <c r="G226" s="93" t="s">
        <v>37</v>
      </c>
      <c r="H226" s="94">
        <v>130110835061</v>
      </c>
      <c r="I226" s="155">
        <v>100050</v>
      </c>
      <c r="J226" s="100" t="s">
        <v>30</v>
      </c>
      <c r="K226" s="96" t="s">
        <v>30</v>
      </c>
      <c r="L226" s="96"/>
      <c r="M226" s="100" t="s">
        <v>120</v>
      </c>
      <c r="N226" s="100" t="s">
        <v>120</v>
      </c>
      <c r="O226" s="3"/>
      <c r="P226" s="16"/>
      <c r="R226" s="3"/>
      <c r="S226" s="3"/>
      <c r="T226" s="20"/>
      <c r="U226" s="21"/>
      <c r="X226" s="25"/>
      <c r="Y226" s="26"/>
      <c r="Z226" s="27"/>
      <c r="AB226" s="28"/>
      <c r="AC226" s="21"/>
    </row>
    <row r="227" spans="1:29" s="13" customFormat="1" ht="13" x14ac:dyDescent="0.3">
      <c r="A227" s="13" t="s">
        <v>98</v>
      </c>
      <c r="B227" s="125" t="s">
        <v>48</v>
      </c>
      <c r="C227" s="59" t="s">
        <v>232</v>
      </c>
      <c r="D227" s="5" t="s">
        <v>27</v>
      </c>
      <c r="E227" s="91" t="s">
        <v>3</v>
      </c>
      <c r="F227" s="92" t="s">
        <v>59</v>
      </c>
      <c r="G227" s="93" t="s">
        <v>37</v>
      </c>
      <c r="H227" s="94">
        <v>134759606098</v>
      </c>
      <c r="I227" s="160">
        <v>65000</v>
      </c>
      <c r="J227" s="100" t="s">
        <v>30</v>
      </c>
      <c r="K227" s="96" t="s">
        <v>30</v>
      </c>
      <c r="L227" s="96"/>
      <c r="M227" s="100" t="s">
        <v>120</v>
      </c>
      <c r="N227" s="100" t="s">
        <v>120</v>
      </c>
      <c r="O227" s="3"/>
      <c r="P227" s="16"/>
      <c r="R227" s="3"/>
      <c r="S227" s="3"/>
      <c r="T227" s="20"/>
      <c r="U227" s="21"/>
      <c r="X227" s="25"/>
      <c r="Y227" s="26"/>
      <c r="Z227" s="27"/>
      <c r="AB227" s="28"/>
      <c r="AC227" s="21"/>
    </row>
    <row r="228" spans="1:29" x14ac:dyDescent="0.25">
      <c r="B228" s="70" t="s">
        <v>102</v>
      </c>
      <c r="C228" s="72"/>
      <c r="D228" s="72"/>
      <c r="E228" s="102"/>
      <c r="F228" s="102"/>
      <c r="G228" s="102"/>
      <c r="H228" s="102"/>
      <c r="I228" s="156">
        <f>I227+I226</f>
        <v>165050</v>
      </c>
      <c r="J228" s="98"/>
      <c r="K228" s="98"/>
      <c r="L228" s="98"/>
      <c r="M228" s="98"/>
      <c r="N228" s="98"/>
    </row>
    <row r="229" spans="1:29" x14ac:dyDescent="0.25">
      <c r="B229" s="70" t="s">
        <v>103</v>
      </c>
      <c r="C229" s="72"/>
      <c r="D229" s="72"/>
      <c r="E229" s="102"/>
      <c r="F229" s="102"/>
      <c r="G229" s="102"/>
      <c r="H229" s="102"/>
      <c r="I229" s="156">
        <v>0</v>
      </c>
      <c r="J229" s="98"/>
      <c r="K229" s="98"/>
      <c r="L229" s="98"/>
      <c r="M229" s="98"/>
      <c r="N229" s="98"/>
    </row>
    <row r="230" spans="1:29" x14ac:dyDescent="0.25">
      <c r="B230" s="70" t="s">
        <v>104</v>
      </c>
      <c r="C230" s="72"/>
      <c r="D230" s="72"/>
      <c r="E230" s="102"/>
      <c r="F230" s="102"/>
      <c r="G230" s="102"/>
      <c r="H230" s="102"/>
      <c r="I230" s="156">
        <f>100000</f>
        <v>100000</v>
      </c>
      <c r="J230" s="98"/>
      <c r="K230" s="98"/>
      <c r="L230" s="98"/>
      <c r="M230" s="98"/>
      <c r="N230" s="98"/>
    </row>
    <row r="231" spans="1:29" x14ac:dyDescent="0.25">
      <c r="B231" s="70" t="s">
        <v>105</v>
      </c>
      <c r="C231" s="72"/>
      <c r="D231" s="72"/>
      <c r="E231" s="102"/>
      <c r="F231" s="102"/>
      <c r="G231" s="102"/>
      <c r="H231" s="102"/>
      <c r="I231" s="156">
        <v>0</v>
      </c>
      <c r="J231" s="98"/>
      <c r="K231" s="98"/>
      <c r="L231" s="98"/>
      <c r="M231" s="98"/>
      <c r="N231" s="98"/>
    </row>
    <row r="232" spans="1:29" s="73" customFormat="1" x14ac:dyDescent="0.25">
      <c r="E232" s="99"/>
      <c r="F232" s="99"/>
      <c r="G232" s="99"/>
      <c r="H232" s="99"/>
      <c r="I232" s="157"/>
      <c r="J232" s="99"/>
      <c r="K232" s="99"/>
      <c r="L232" s="99"/>
      <c r="M232" s="99"/>
      <c r="N232" s="99"/>
    </row>
    <row r="233" spans="1:29" s="13" customFormat="1" ht="13" x14ac:dyDescent="0.3">
      <c r="A233" s="13" t="s">
        <v>98</v>
      </c>
      <c r="B233" s="125" t="s">
        <v>31</v>
      </c>
      <c r="C233" s="4">
        <v>7606122284182</v>
      </c>
      <c r="D233" s="5" t="s">
        <v>27</v>
      </c>
      <c r="E233" s="91" t="s">
        <v>3</v>
      </c>
      <c r="F233" s="92" t="s">
        <v>57</v>
      </c>
      <c r="G233" s="93" t="s">
        <v>37</v>
      </c>
      <c r="H233" s="94">
        <v>223375537190</v>
      </c>
      <c r="I233" s="155">
        <v>23000</v>
      </c>
      <c r="J233" s="100" t="s">
        <v>30</v>
      </c>
      <c r="K233" s="96" t="s">
        <v>30</v>
      </c>
      <c r="L233" s="96"/>
      <c r="M233" s="96" t="s">
        <v>120</v>
      </c>
      <c r="N233" s="96" t="s">
        <v>120</v>
      </c>
      <c r="O233" s="3"/>
      <c r="P233" s="16"/>
      <c r="R233" s="17"/>
      <c r="S233" s="17"/>
      <c r="T233" s="18"/>
      <c r="U233" s="18"/>
      <c r="X233" s="3"/>
      <c r="Y233" s="22"/>
      <c r="Z233" s="21"/>
      <c r="AB233" s="22"/>
      <c r="AC233" s="21"/>
    </row>
    <row r="234" spans="1:29" x14ac:dyDescent="0.25">
      <c r="B234" s="70" t="s">
        <v>102</v>
      </c>
      <c r="C234" s="72"/>
      <c r="D234" s="72"/>
      <c r="E234" s="102"/>
      <c r="F234" s="102"/>
      <c r="G234" s="102"/>
      <c r="H234" s="102"/>
      <c r="I234" s="156">
        <f>I233</f>
        <v>23000</v>
      </c>
      <c r="J234" s="98"/>
      <c r="K234" s="98"/>
      <c r="L234" s="98"/>
      <c r="M234" s="98"/>
      <c r="N234" s="98"/>
    </row>
    <row r="235" spans="1:29" x14ac:dyDescent="0.25">
      <c r="B235" s="70" t="s">
        <v>103</v>
      </c>
      <c r="C235" s="72"/>
      <c r="D235" s="72"/>
      <c r="E235" s="102"/>
      <c r="F235" s="102"/>
      <c r="G235" s="102"/>
      <c r="H235" s="102"/>
      <c r="I235" s="156">
        <v>0</v>
      </c>
      <c r="J235" s="98"/>
      <c r="K235" s="98"/>
      <c r="L235" s="98"/>
      <c r="M235" s="98"/>
      <c r="N235" s="98"/>
    </row>
    <row r="236" spans="1:29" x14ac:dyDescent="0.25">
      <c r="B236" s="70" t="s">
        <v>104</v>
      </c>
      <c r="C236" s="72"/>
      <c r="D236" s="72"/>
      <c r="E236" s="102"/>
      <c r="F236" s="102"/>
      <c r="G236" s="102"/>
      <c r="H236" s="102"/>
      <c r="I236" s="156">
        <f>I234</f>
        <v>23000</v>
      </c>
      <c r="J236" s="98"/>
      <c r="K236" s="98"/>
      <c r="L236" s="98"/>
      <c r="M236" s="98"/>
      <c r="N236" s="98"/>
    </row>
    <row r="237" spans="1:29" x14ac:dyDescent="0.25">
      <c r="B237" s="70" t="s">
        <v>105</v>
      </c>
      <c r="C237" s="72"/>
      <c r="D237" s="72"/>
      <c r="E237" s="102"/>
      <c r="F237" s="102"/>
      <c r="G237" s="102"/>
      <c r="H237" s="102"/>
      <c r="I237" s="156">
        <v>0</v>
      </c>
      <c r="J237" s="98"/>
      <c r="K237" s="98"/>
      <c r="L237" s="98"/>
      <c r="M237" s="98"/>
      <c r="N237" s="98"/>
    </row>
    <row r="238" spans="1:29" s="73" customFormat="1" x14ac:dyDescent="0.25">
      <c r="E238" s="99"/>
      <c r="F238" s="99"/>
      <c r="G238" s="99"/>
      <c r="H238" s="99"/>
      <c r="I238" s="157"/>
      <c r="J238" s="99"/>
      <c r="K238" s="99"/>
      <c r="L238" s="99"/>
      <c r="M238" s="99"/>
      <c r="N238" s="99"/>
    </row>
    <row r="239" spans="1:29" s="73" customFormat="1" x14ac:dyDescent="0.25">
      <c r="E239" s="99"/>
      <c r="F239" s="99"/>
      <c r="G239" s="99"/>
      <c r="H239" s="99"/>
      <c r="I239" s="157"/>
      <c r="J239" s="99"/>
      <c r="K239" s="99"/>
      <c r="L239" s="99"/>
      <c r="M239" s="99"/>
      <c r="N239" s="99"/>
    </row>
    <row r="240" spans="1:29" x14ac:dyDescent="0.25">
      <c r="B240" s="125" t="s">
        <v>109</v>
      </c>
      <c r="C240" s="4">
        <v>7699937262245</v>
      </c>
      <c r="D240" s="5" t="s">
        <v>27</v>
      </c>
      <c r="E240" s="92" t="s">
        <v>54</v>
      </c>
      <c r="F240" s="92" t="s">
        <v>16</v>
      </c>
      <c r="G240" s="93" t="s">
        <v>29</v>
      </c>
      <c r="H240" s="94">
        <v>9788600888019</v>
      </c>
      <c r="I240" s="162">
        <v>83564</v>
      </c>
      <c r="J240" s="96" t="s">
        <v>30</v>
      </c>
      <c r="K240" s="96" t="s">
        <v>30</v>
      </c>
      <c r="L240" s="96"/>
      <c r="M240" s="96" t="s">
        <v>120</v>
      </c>
      <c r="N240" s="113" t="s">
        <v>121</v>
      </c>
    </row>
    <row r="241" spans="2:31" s="13" customFormat="1" ht="15" customHeight="1" x14ac:dyDescent="0.3">
      <c r="B241" s="70" t="s">
        <v>102</v>
      </c>
      <c r="C241" s="63"/>
      <c r="D241" s="64"/>
      <c r="E241" s="105"/>
      <c r="F241" s="106"/>
      <c r="G241" s="107"/>
      <c r="H241" s="108"/>
      <c r="I241" s="164">
        <v>0</v>
      </c>
      <c r="J241" s="100"/>
      <c r="K241" s="96"/>
      <c r="L241" s="96"/>
      <c r="M241" s="96"/>
      <c r="N241" s="96"/>
      <c r="O241" s="3"/>
      <c r="P241" s="3"/>
      <c r="Q241" s="3"/>
      <c r="R241" s="16"/>
      <c r="T241" s="3"/>
      <c r="U241" s="3"/>
      <c r="V241" s="20"/>
      <c r="W241" s="21"/>
      <c r="Z241" s="25"/>
      <c r="AA241" s="26"/>
      <c r="AB241" s="27"/>
      <c r="AD241" s="28"/>
      <c r="AE241" s="21"/>
    </row>
    <row r="242" spans="2:31" s="13" customFormat="1" ht="13" x14ac:dyDescent="0.3">
      <c r="B242" s="70" t="s">
        <v>103</v>
      </c>
      <c r="C242" s="63"/>
      <c r="D242" s="64"/>
      <c r="E242" s="105"/>
      <c r="F242" s="106"/>
      <c r="G242" s="107"/>
      <c r="H242" s="108"/>
      <c r="I242" s="164">
        <f>I240</f>
        <v>83564</v>
      </c>
      <c r="J242" s="100"/>
      <c r="K242" s="96"/>
      <c r="L242" s="96"/>
      <c r="M242" s="96"/>
      <c r="N242" s="96"/>
      <c r="O242" s="3"/>
      <c r="P242" s="3"/>
      <c r="Q242" s="3"/>
      <c r="R242" s="16"/>
      <c r="T242" s="3"/>
      <c r="U242" s="3"/>
      <c r="V242" s="20"/>
      <c r="W242" s="21"/>
      <c r="Z242" s="25"/>
      <c r="AA242" s="26"/>
      <c r="AB242" s="27"/>
      <c r="AD242" s="28"/>
      <c r="AE242" s="21"/>
    </row>
    <row r="243" spans="2:31" x14ac:dyDescent="0.25">
      <c r="B243" s="70" t="s">
        <v>104</v>
      </c>
      <c r="C243" s="72"/>
      <c r="D243" s="72"/>
      <c r="E243" s="102"/>
      <c r="F243" s="102"/>
      <c r="G243" s="102"/>
      <c r="H243" s="102"/>
      <c r="I243" s="156">
        <f>I241</f>
        <v>0</v>
      </c>
      <c r="J243" s="98"/>
      <c r="K243" s="98"/>
      <c r="L243" s="98"/>
      <c r="M243" s="98"/>
      <c r="N243" s="98"/>
    </row>
    <row r="244" spans="2:31" x14ac:dyDescent="0.25">
      <c r="B244" s="70" t="s">
        <v>105</v>
      </c>
      <c r="C244" s="72"/>
      <c r="D244" s="72"/>
      <c r="E244" s="102"/>
      <c r="F244" s="102"/>
      <c r="G244" s="102"/>
      <c r="H244" s="102"/>
      <c r="I244" s="156">
        <f>I242</f>
        <v>83564</v>
      </c>
      <c r="J244" s="98"/>
      <c r="K244" s="98"/>
      <c r="L244" s="98"/>
      <c r="M244" s="98"/>
      <c r="N244" s="98"/>
    </row>
    <row r="245" spans="2:31" s="73" customFormat="1" x14ac:dyDescent="0.25"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2:31" s="13" customFormat="1" ht="15" customHeight="1" x14ac:dyDescent="0.3">
      <c r="B246" s="70" t="s">
        <v>111</v>
      </c>
      <c r="C246" s="63"/>
      <c r="D246" s="64"/>
      <c r="E246" s="105"/>
      <c r="F246" s="106"/>
      <c r="G246" s="107"/>
      <c r="H246" s="108"/>
      <c r="I246" s="165">
        <f>I48+I54+I60+I66+I73+I80+I87+I93+I99+I108+I115+I128+I121+I134+I141+I147+I153+I160+I168+I175+I182+I188+I194+I200+I206+I212+I219+I228+I234+I241</f>
        <v>2663795</v>
      </c>
      <c r="J246" s="100"/>
      <c r="K246" s="96"/>
      <c r="L246" s="96"/>
      <c r="M246" s="96"/>
      <c r="N246" s="96"/>
      <c r="O246" s="3"/>
      <c r="P246" s="3"/>
      <c r="Q246" s="3"/>
      <c r="R246" s="16"/>
      <c r="T246" s="3"/>
      <c r="U246" s="3"/>
      <c r="V246" s="20"/>
      <c r="W246" s="21"/>
      <c r="Z246" s="25"/>
      <c r="AA246" s="26"/>
      <c r="AB246" s="27"/>
      <c r="AD246" s="28"/>
      <c r="AE246" s="21"/>
    </row>
    <row r="247" spans="2:31" s="13" customFormat="1" ht="13" x14ac:dyDescent="0.3">
      <c r="B247" s="70" t="s">
        <v>112</v>
      </c>
      <c r="C247" s="63"/>
      <c r="D247" s="64"/>
      <c r="E247" s="105"/>
      <c r="F247" s="106"/>
      <c r="G247" s="107"/>
      <c r="H247" s="108"/>
      <c r="I247" s="165">
        <f>I49+I55+I61+I67+I74+I81+I88+I94+I100+I109+I116+I122+I129+I135+I142+I148+I154+I161+I169+I176+I183+I189+I195+I201+I207+I220+I229+I235+I242</f>
        <v>730153</v>
      </c>
      <c r="J247" s="100"/>
      <c r="K247" s="96"/>
      <c r="L247" s="96"/>
      <c r="M247" s="96"/>
      <c r="N247" s="96"/>
      <c r="O247" s="3"/>
      <c r="P247" s="3"/>
      <c r="Q247" s="3"/>
      <c r="R247" s="16"/>
      <c r="T247" s="3"/>
      <c r="U247" s="3"/>
      <c r="V247" s="20"/>
      <c r="W247" s="21"/>
      <c r="Z247" s="25"/>
      <c r="AA247" s="26"/>
      <c r="AB247" s="27"/>
      <c r="AD247" s="28"/>
      <c r="AE247" s="21"/>
    </row>
    <row r="248" spans="2:31" s="85" customFormat="1" ht="13" x14ac:dyDescent="0.3">
      <c r="B248" s="81" t="s">
        <v>115</v>
      </c>
      <c r="C248" s="83"/>
      <c r="D248" s="84"/>
      <c r="E248" s="116"/>
      <c r="F248" s="117"/>
      <c r="G248" s="118"/>
      <c r="H248" s="119"/>
      <c r="I248" s="226">
        <f>SUM(I246:I247)</f>
        <v>3393948</v>
      </c>
      <c r="J248" s="120"/>
      <c r="K248" s="121"/>
      <c r="L248" s="121"/>
      <c r="M248" s="121"/>
      <c r="N248" s="121"/>
      <c r="O248" s="17"/>
      <c r="P248" s="17"/>
      <c r="Q248" s="17"/>
      <c r="R248" s="12"/>
      <c r="T248" s="17"/>
      <c r="U248" s="17"/>
      <c r="V248" s="26"/>
      <c r="W248" s="27"/>
      <c r="Z248" s="25"/>
      <c r="AA248" s="26"/>
      <c r="AB248" s="27"/>
      <c r="AD248" s="86"/>
      <c r="AE248" s="27"/>
    </row>
    <row r="249" spans="2:31" x14ac:dyDescent="0.25">
      <c r="B249" s="70" t="s">
        <v>113</v>
      </c>
      <c r="C249" s="72"/>
      <c r="D249" s="72"/>
      <c r="E249" s="102"/>
      <c r="F249" s="102"/>
      <c r="G249" s="102"/>
      <c r="H249" s="102"/>
      <c r="I249" s="165">
        <f>I50+I62+I68+I75+I82+I56+I89+I95+I101+I110+I117+I123+I130+I136+I143+I149+I155+I162+I170+I177+I184+I190+I196+I202+I208+I214+I221+I230+I236+I243</f>
        <v>1531072</v>
      </c>
      <c r="J249" s="98"/>
      <c r="K249" s="98"/>
      <c r="L249" s="98"/>
      <c r="M249" s="98"/>
      <c r="N249" s="98"/>
    </row>
    <row r="250" spans="2:31" x14ac:dyDescent="0.25">
      <c r="B250" s="70" t="s">
        <v>114</v>
      </c>
      <c r="C250" s="72"/>
      <c r="D250" s="72"/>
      <c r="E250" s="102"/>
      <c r="F250" s="102"/>
      <c r="G250" s="102"/>
      <c r="H250" s="102"/>
      <c r="I250" s="165">
        <f>I51+I57+I63+I69+I76+I83+I90+I96+I102+I111+I118+I124+I131+I137+I144+I150+I156+I163+I171+I178+I185+I191+I197+I203+I209+I215+I222+I231+I237+I244</f>
        <v>524053</v>
      </c>
      <c r="J250" s="98"/>
      <c r="K250" s="98"/>
      <c r="L250" s="98"/>
      <c r="M250" s="98"/>
      <c r="N250" s="98"/>
    </row>
    <row r="251" spans="2:31" s="81" customFormat="1" ht="13" x14ac:dyDescent="0.3">
      <c r="B251" s="81" t="s">
        <v>116</v>
      </c>
      <c r="C251" s="82"/>
      <c r="D251" s="82"/>
      <c r="E251" s="122"/>
      <c r="F251" s="122"/>
      <c r="G251" s="122"/>
      <c r="H251" s="122"/>
      <c r="I251" s="226">
        <f>SUM(I249:I250)</f>
        <v>2055125</v>
      </c>
      <c r="J251" s="123"/>
      <c r="K251" s="123"/>
      <c r="L251" s="123"/>
      <c r="M251" s="123"/>
      <c r="N251" s="123"/>
    </row>
    <row r="252" spans="2:31" x14ac:dyDescent="0.25">
      <c r="B252" s="70" t="s">
        <v>117</v>
      </c>
      <c r="C252" s="72"/>
      <c r="D252" s="72"/>
      <c r="E252" s="102"/>
      <c r="F252" s="102"/>
      <c r="G252" s="102"/>
      <c r="H252" s="102"/>
      <c r="I252" s="124">
        <f>(I251/I248)</f>
        <v>0.60552636634385681</v>
      </c>
      <c r="J252" s="98"/>
      <c r="K252" s="98"/>
      <c r="L252" s="98"/>
      <c r="M252" s="98"/>
      <c r="N252" s="98"/>
    </row>
    <row r="253" spans="2:31" s="79" customFormat="1" x14ac:dyDescent="0.25"/>
    <row r="254" spans="2:31" x14ac:dyDescent="0.25">
      <c r="B254" s="219" t="s">
        <v>228</v>
      </c>
      <c r="C254" s="222">
        <v>1.4999999999999999E-4</v>
      </c>
      <c r="D254" s="223">
        <v>1000</v>
      </c>
    </row>
    <row r="255" spans="2:31" ht="13" customHeight="1" x14ac:dyDescent="0.25">
      <c r="B255" s="219" t="s">
        <v>229</v>
      </c>
      <c r="C255" s="224">
        <v>2E-3</v>
      </c>
      <c r="D255" s="223">
        <f>(C255/12)*I251</f>
        <v>342.52083333333331</v>
      </c>
      <c r="I255" s="80"/>
    </row>
    <row r="256" spans="2:31" x14ac:dyDescent="0.25">
      <c r="B256" s="219" t="s">
        <v>230</v>
      </c>
      <c r="C256" s="225">
        <v>0.03</v>
      </c>
      <c r="D256" s="223">
        <f>I251*C256</f>
        <v>61653.75</v>
      </c>
      <c r="I256" s="80"/>
    </row>
    <row r="257" spans="9:9" x14ac:dyDescent="0.25">
      <c r="I257" s="80"/>
    </row>
  </sheetData>
  <sortState xmlns:xlrd2="http://schemas.microsoft.com/office/spreadsheetml/2017/richdata2" ref="A2:AI32">
    <sortCondition ref="B2:B32"/>
  </sortState>
  <pageMargins left="0.7" right="0.7" top="0.75" bottom="0.75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cdbac42b-03fe-4f06-9c5d-a2d850498f7b}" enabled="1" method="Standard" siteId="{853cbaab-a620-4178-8933-88d76414184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Accounts</vt:lpstr>
      <vt:lpstr>SCV Calculations</vt:lpstr>
    </vt:vector>
  </TitlesOfParts>
  <Company>Resbank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Sabihah Mohamed</dc:creator>
  <cp:lastModifiedBy>Zintle Malgas</cp:lastModifiedBy>
  <dcterms:created xsi:type="dcterms:W3CDTF">2023-06-30T09:24:17Z</dcterms:created>
  <dcterms:modified xsi:type="dcterms:W3CDTF">2023-12-18T18:33:46Z</dcterms:modified>
</cp:coreProperties>
</file>