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PR\2021\Apr 2021\MPR data for website\"/>
    </mc:Choice>
  </mc:AlternateContent>
  <bookViews>
    <workbookView xWindow="0" yWindow="0" windowWidth="25200" windowHeight="11870" tabRatio="964"/>
  </bookViews>
  <sheets>
    <sheet name="Contents" sheetId="14" r:id="rId1"/>
    <sheet name="Figure 5.1" sheetId="2" r:id="rId2"/>
    <sheet name="Figure 5.2" sheetId="3" r:id="rId3"/>
    <sheet name="Figure 5.5" sheetId="21" r:id="rId4"/>
    <sheet name="Figure 5.6" sheetId="8" r:id="rId5"/>
    <sheet name="Figure 5.7" sheetId="9" r:id="rId6"/>
    <sheet name="Figure 5.8" sheetId="11" r:id="rId7"/>
    <sheet name="Figure 5.9" sheetId="13" r:id="rId8"/>
    <sheet name="Figure 5.10" sheetId="20" r:id="rId9"/>
    <sheet name="Figure 5.11" sheetId="15" r:id="rId10"/>
    <sheet name="Figure 5.12" sheetId="24" r:id="rId11"/>
    <sheet name="Figure 5.13" sheetId="18" r:id="rId12"/>
    <sheet name="Figure 5.14" sheetId="25" r:id="rId13"/>
    <sheet name="Figure 5.15" sheetId="26" r:id="rId14"/>
    <sheet name="Figure 5.16" sheetId="27" r:id="rId15"/>
    <sheet name="Figure 5.17" sheetId="28" r:id="rId16"/>
    <sheet name="Figure 5.18" sheetId="29" r:id="rId17"/>
    <sheet name="Figure 5.19" sheetId="30" r:id="rId18"/>
    <sheet name="Figure 5.20" sheetId="31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_123Graph_A" hidden="1">[1]A!$B$2:$B$119</definedName>
    <definedName name="__123Graph_AGRAPH1" hidden="1">[1]A!$D$2:$D$86</definedName>
    <definedName name="__123Graph_AGRAPH3" hidden="1">[1]A!$D$2:$D$105</definedName>
    <definedName name="__123Graph_B" hidden="1">[1]A!$F$2:$F$122</definedName>
    <definedName name="__123Graph_X" hidden="1">[1]A!$A$2:$A$121</definedName>
    <definedName name="_1__123Graph_ACHART_1" hidden="1">[2]sez_očist!$F$16:$AG$16</definedName>
    <definedName name="_10__123Graph_ACHART_18" hidden="1">[3]H!$G$79:$G$82</definedName>
    <definedName name="_100__123Graph_CCHART_27" hidden="1">[3]K!$B$26:$D$26</definedName>
    <definedName name="_101__123Graph_CCHART_28" hidden="1">[3]C!$I$10:$K$10</definedName>
    <definedName name="_102__123Graph_CCHART_29" hidden="1">'[4] data'!$G$54:$G$67</definedName>
    <definedName name="_103__123Graph_CCHART_3" hidden="1">[5]A!$D$67:$H$67</definedName>
    <definedName name="_104__123Graph_CCHART_31" localSheetId="9" hidden="1">'[4] data'!#REF!</definedName>
    <definedName name="_104__123Graph_CCHART_31" localSheetId="10" hidden="1">'[4] data'!#REF!</definedName>
    <definedName name="_104__123Graph_CCHART_31" localSheetId="12" hidden="1">'[4] data'!#REF!</definedName>
    <definedName name="_104__123Graph_CCHART_31" localSheetId="13" hidden="1">'[4] data'!#REF!</definedName>
    <definedName name="_104__123Graph_CCHART_31" localSheetId="3" hidden="1">'[4] data'!#REF!</definedName>
    <definedName name="_104__123Graph_CCHART_31" hidden="1">'[4] data'!#REF!</definedName>
    <definedName name="_105__123Graph_CCHART_32" hidden="1">[3]H!$B$147:$C$147</definedName>
    <definedName name="_106__123Graph_CCHART_33" hidden="1">[3]K!$B$25:$E$25</definedName>
    <definedName name="_107__123Graph_CCHART_35" hidden="1">[3]H!$B$174:$C$174</definedName>
    <definedName name="_108__123Graph_CCHART_36" hidden="1">[3]D!$B$113:$G$113</definedName>
    <definedName name="_109__123Graph_CCHART_37" localSheetId="9" hidden="1">[3]S!#REF!</definedName>
    <definedName name="_109__123Graph_CCHART_37" localSheetId="10" hidden="1">[3]S!#REF!</definedName>
    <definedName name="_109__123Graph_CCHART_37" localSheetId="12" hidden="1">[3]S!#REF!</definedName>
    <definedName name="_109__123Graph_CCHART_37" localSheetId="13" hidden="1">[3]S!#REF!</definedName>
    <definedName name="_109__123Graph_CCHART_37" localSheetId="3" hidden="1">[3]S!#REF!</definedName>
    <definedName name="_109__123Graph_CCHART_37" hidden="1">[3]S!#REF!</definedName>
    <definedName name="_11__123Graph_ACHART_19" hidden="1">[3]H!$B$79:$G$79</definedName>
    <definedName name="_110__123Graph_CCHART_38" hidden="1">[3]F!$B$60:$I$60</definedName>
    <definedName name="_111__123Graph_CCHART_39" hidden="1">[3]D!$B$156:$G$156</definedName>
    <definedName name="_112__123Graph_CCHART_4" hidden="1">[6]NHPP!$T$9:$T$21</definedName>
    <definedName name="_113__123Graph_CCHART_41" localSheetId="9" hidden="1">[4]grafy!#REF!</definedName>
    <definedName name="_113__123Graph_CCHART_41" localSheetId="10" hidden="1">[4]grafy!#REF!</definedName>
    <definedName name="_113__123Graph_CCHART_41" localSheetId="12" hidden="1">[4]grafy!#REF!</definedName>
    <definedName name="_113__123Graph_CCHART_41" localSheetId="13" hidden="1">[4]grafy!#REF!</definedName>
    <definedName name="_113__123Graph_CCHART_41" localSheetId="3" hidden="1">[4]grafy!#REF!</definedName>
    <definedName name="_113__123Graph_CCHART_41" hidden="1">[4]grafy!#REF!</definedName>
    <definedName name="_114__123Graph_CCHART_42" hidden="1">[4]grafy!$X$124:$X$126</definedName>
    <definedName name="_115__123Graph_CCHART_5" hidden="1">'[7]gr komponent'!$G$10:$G$25</definedName>
    <definedName name="_116__123Graph_CCHART_6" hidden="1">[6]JMN!$E$2:$E$14</definedName>
    <definedName name="_117__123Graph_CCHART_7" hidden="1">'[7]gr HDPprvyr'!$E$3:$E$14</definedName>
    <definedName name="_118__123Graph_CCHART_8" hidden="1">[8]diferencial!$E$257:$E$381</definedName>
    <definedName name="_119__123Graph_CCHART_9" hidden="1">[8]sazby!$E$507:$E$632</definedName>
    <definedName name="_12__123Graph_ACHART_2" localSheetId="9" hidden="1">'[9]grspotreba,trzby,mirauspor'!#REF!</definedName>
    <definedName name="_12__123Graph_ACHART_2" localSheetId="10" hidden="1">'[9]grspotreba,trzby,mirauspor'!#REF!</definedName>
    <definedName name="_12__123Graph_ACHART_2" localSheetId="12" hidden="1">'[9]grspotreba,trzby,mirauspor'!#REF!</definedName>
    <definedName name="_12__123Graph_ACHART_2" localSheetId="13" hidden="1">'[9]grspotreba,trzby,mirauspor'!#REF!</definedName>
    <definedName name="_12__123Graph_ACHART_2" localSheetId="3" hidden="1">'[9]grspotreba,trzby,mirauspor'!#REF!</definedName>
    <definedName name="_12__123Graph_ACHART_2" hidden="1">'[9]grspotreba,trzby,mirauspor'!#REF!</definedName>
    <definedName name="_120__123Graph_DCHART_1" hidden="1">[5]A!$C$8:$S$8</definedName>
    <definedName name="_121__123Graph_DCHART_10" hidden="1">[10]pracovni!$F$49:$F$65</definedName>
    <definedName name="_122__123Graph_DCHART_11" hidden="1">[3]O!$B$19:$H$19</definedName>
    <definedName name="_123__123Graph_DCHART_12" hidden="1">[11]H!$B$48:$G$48</definedName>
    <definedName name="_124__123Graph_DCHART_13" hidden="1">[12]D!$G$150:$G$161</definedName>
    <definedName name="_125__123Graph_DCHART_14" hidden="1">[11]H!$B$48:$G$48</definedName>
    <definedName name="_126__123Graph_DCHART_17" localSheetId="9" hidden="1">[4]grafy!#REF!</definedName>
    <definedName name="_126__123Graph_DCHART_17" localSheetId="10" hidden="1">[4]grafy!#REF!</definedName>
    <definedName name="_126__123Graph_DCHART_17" localSheetId="12" hidden="1">[4]grafy!#REF!</definedName>
    <definedName name="_126__123Graph_DCHART_17" localSheetId="13" hidden="1">[4]grafy!#REF!</definedName>
    <definedName name="_126__123Graph_DCHART_17" localSheetId="3" hidden="1">[4]grafy!#REF!</definedName>
    <definedName name="_126__123Graph_DCHART_17" hidden="1">[4]grafy!#REF!</definedName>
    <definedName name="_127__123Graph_DCHART_19" hidden="1">[3]H!$B$82:$G$82</definedName>
    <definedName name="_128__123Graph_DCHART_2" hidden="1">[2]sez_očist!$F$20:$AI$20</definedName>
    <definedName name="_129__123Graph_DCHART_20" hidden="1">[3]A!$B$13:$H$13</definedName>
    <definedName name="_13__123Graph_ACHART_20" hidden="1">[3]A!$B$10:$H$10</definedName>
    <definedName name="_130__123Graph_DCHART_23" localSheetId="9" hidden="1">[3]S!#REF!</definedName>
    <definedName name="_130__123Graph_DCHART_23" localSheetId="10" hidden="1">[3]S!#REF!</definedName>
    <definedName name="_130__123Graph_DCHART_23" localSheetId="12" hidden="1">[3]S!#REF!</definedName>
    <definedName name="_130__123Graph_DCHART_23" localSheetId="13" hidden="1">[3]S!#REF!</definedName>
    <definedName name="_130__123Graph_DCHART_23" localSheetId="3" hidden="1">[3]S!#REF!</definedName>
    <definedName name="_130__123Graph_DCHART_23" hidden="1">[3]S!#REF!</definedName>
    <definedName name="_131__123Graph_DCHART_24" hidden="1">'[4] data'!$DS$54:$DS$66</definedName>
    <definedName name="_132__123Graph_DCHART_26" hidden="1">[3]H!$B$140:$H$140</definedName>
    <definedName name="_133__123Graph_DCHART_27" hidden="1">[3]K!$B$27:$D$27</definedName>
    <definedName name="_134__123Graph_DCHART_3" hidden="1">[5]A!$D$68:$H$68</definedName>
    <definedName name="_135__123Graph_DCHART_32" hidden="1">[3]H!$B$148:$C$148</definedName>
    <definedName name="_136__123Graph_DCHART_33" hidden="1">[3]K!$B$26:$E$26</definedName>
    <definedName name="_137__123Graph_DCHART_35" hidden="1">[3]H!$B$175:$C$175</definedName>
    <definedName name="_138__123Graph_DCHART_36" hidden="1">[3]D!$B$114:$G$114</definedName>
    <definedName name="_139__123Graph_DCHART_37" localSheetId="9" hidden="1">[3]S!#REF!</definedName>
    <definedName name="_139__123Graph_DCHART_37" localSheetId="10" hidden="1">[3]S!#REF!</definedName>
    <definedName name="_139__123Graph_DCHART_37" localSheetId="12" hidden="1">[3]S!#REF!</definedName>
    <definedName name="_139__123Graph_DCHART_37" localSheetId="13" hidden="1">[3]S!#REF!</definedName>
    <definedName name="_139__123Graph_DCHART_37" localSheetId="3" hidden="1">[3]S!#REF!</definedName>
    <definedName name="_139__123Graph_DCHART_37" hidden="1">[3]S!#REF!</definedName>
    <definedName name="_14__123Graph_ACHART_21" hidden="1">'[4] data'!$F$17:$F$68</definedName>
    <definedName name="_140__123Graph_DCHART_38" hidden="1">[3]F!$B$61:$I$61</definedName>
    <definedName name="_141__123Graph_DCHART_39" hidden="1">[3]D!$B$157:$G$157</definedName>
    <definedName name="_142__123Graph_DCHART_4" hidden="1">'[13]produkt a mzda'!$R$4:$R$32</definedName>
    <definedName name="_143__123Graph_DCHART_5" localSheetId="9" hidden="1">[11]F!#REF!</definedName>
    <definedName name="_143__123Graph_DCHART_5" localSheetId="10" hidden="1">[11]F!#REF!</definedName>
    <definedName name="_143__123Graph_DCHART_5" localSheetId="12" hidden="1">[11]F!#REF!</definedName>
    <definedName name="_143__123Graph_DCHART_5" localSheetId="13" hidden="1">[11]F!#REF!</definedName>
    <definedName name="_143__123Graph_DCHART_5" localSheetId="3" hidden="1">[11]F!#REF!</definedName>
    <definedName name="_143__123Graph_DCHART_5" hidden="1">[11]F!#REF!</definedName>
    <definedName name="_144__123Graph_DCHART_6" hidden="1">[6]JMN!$D$2:$D$17</definedName>
    <definedName name="_145__123Graph_DCHART_7" hidden="1">'[7]gr HDPprvyr'!$D$3:$D$14</definedName>
    <definedName name="_146__123Graph_DCHART_8" hidden="1">[11]G!$F$5:$F$9</definedName>
    <definedName name="_147__123Graph_DCHART_9" hidden="1">[8]sazby!$F$507:$F$632</definedName>
    <definedName name="_148__123Graph_ECHART_1" hidden="1">[5]A!$C$9:$S$9</definedName>
    <definedName name="_149__123Graph_ECHART_10" hidden="1">'[13]PH a mzda'!$R$226:$R$235</definedName>
    <definedName name="_15__123Graph_ACHART_22" hidden="1">[3]C!$E$57:$E$63</definedName>
    <definedName name="_150__123Graph_ECHART_13" hidden="1">[11]H!$B$49:$G$49</definedName>
    <definedName name="_151__123Graph_ECHART_14" hidden="1">[11]H!$B$49:$G$49</definedName>
    <definedName name="_152__123Graph_ECHART_2" hidden="1">#N/A</definedName>
    <definedName name="_153__123Graph_ECHART_20" hidden="1">[3]A!$B$17:$H$17</definedName>
    <definedName name="_154__123Graph_ECHART_23" localSheetId="9" hidden="1">[3]S!#REF!</definedName>
    <definedName name="_154__123Graph_ECHART_23" localSheetId="10" hidden="1">[3]S!#REF!</definedName>
    <definedName name="_154__123Graph_ECHART_23" localSheetId="12" hidden="1">[3]S!#REF!</definedName>
    <definedName name="_154__123Graph_ECHART_23" localSheetId="13" hidden="1">[3]S!#REF!</definedName>
    <definedName name="_154__123Graph_ECHART_23" localSheetId="3" hidden="1">[3]S!#REF!</definedName>
    <definedName name="_154__123Graph_ECHART_23" hidden="1">[3]S!#REF!</definedName>
    <definedName name="_155__123Graph_ECHART_26" hidden="1">[3]H!$B$143:$H$143</definedName>
    <definedName name="_156__123Graph_ECHART_27" hidden="1">[3]K!$B$28:$D$28</definedName>
    <definedName name="_157__123Graph_ECHART_3" hidden="1">[11]D!$C$9:$E$9</definedName>
    <definedName name="_158__123Graph_ECHART_32" hidden="1">[3]H!$B$149:$C$149</definedName>
    <definedName name="_159__123Graph_ECHART_33" hidden="1">[3]K!$B$27:$E$27</definedName>
    <definedName name="_16__123Graph_ACHART_23" localSheetId="9" hidden="1">[3]S!#REF!</definedName>
    <definedName name="_16__123Graph_ACHART_23" localSheetId="10" hidden="1">[3]S!#REF!</definedName>
    <definedName name="_16__123Graph_ACHART_23" localSheetId="12" hidden="1">[3]S!#REF!</definedName>
    <definedName name="_16__123Graph_ACHART_23" localSheetId="13" hidden="1">[3]S!#REF!</definedName>
    <definedName name="_16__123Graph_ACHART_23" localSheetId="3" hidden="1">[3]S!#REF!</definedName>
    <definedName name="_16__123Graph_ACHART_23" hidden="1">[3]S!#REF!</definedName>
    <definedName name="_160__123Graph_ECHART_37" localSheetId="9" hidden="1">[3]S!#REF!</definedName>
    <definedName name="_160__123Graph_ECHART_37" localSheetId="10" hidden="1">[3]S!#REF!</definedName>
    <definedName name="_160__123Graph_ECHART_37" localSheetId="12" hidden="1">[3]S!#REF!</definedName>
    <definedName name="_160__123Graph_ECHART_37" localSheetId="13" hidden="1">[3]S!#REF!</definedName>
    <definedName name="_160__123Graph_ECHART_37" localSheetId="3" hidden="1">[3]S!#REF!</definedName>
    <definedName name="_160__123Graph_ECHART_37" hidden="1">[3]S!#REF!</definedName>
    <definedName name="_161__123Graph_ECHART_38" hidden="1">[3]F!$B$18:$I$18</definedName>
    <definedName name="_162__123Graph_ECHART_4" hidden="1">[11]E!$C$9:$E$9</definedName>
    <definedName name="_163__123Graph_ECHART_5" hidden="1">'[7]gr komponent'!$E$10:$E$25</definedName>
    <definedName name="_164__123Graph_ECHART_6" localSheetId="9" hidden="1">[11]F!#REF!</definedName>
    <definedName name="_164__123Graph_ECHART_6" localSheetId="10" hidden="1">[11]F!#REF!</definedName>
    <definedName name="_164__123Graph_ECHART_6" localSheetId="12" hidden="1">[11]F!#REF!</definedName>
    <definedName name="_164__123Graph_ECHART_6" localSheetId="13" hidden="1">[11]F!#REF!</definedName>
    <definedName name="_164__123Graph_ECHART_6" localSheetId="3" hidden="1">[11]F!#REF!</definedName>
    <definedName name="_164__123Graph_ECHART_6" hidden="1">[11]F!#REF!</definedName>
    <definedName name="_165__123Graph_ECHART_7" hidden="1">'[7]gr HDPprvyr'!$G$3:$G$14</definedName>
    <definedName name="_166__123Graph_ECHART_9" hidden="1">[10]pracovni!$F$29:$F$45</definedName>
    <definedName name="_167__123Graph_FCHART_10" hidden="1">'[13]PH a mzda'!$H$226:$H$235</definedName>
    <definedName name="_168__123Graph_FCHART_13" localSheetId="9" hidden="1">[11]H!#REF!</definedName>
    <definedName name="_168__123Graph_FCHART_13" localSheetId="10" hidden="1">[11]H!#REF!</definedName>
    <definedName name="_168__123Graph_FCHART_13" localSheetId="12" hidden="1">[11]H!#REF!</definedName>
    <definedName name="_168__123Graph_FCHART_13" localSheetId="13" hidden="1">[11]H!#REF!</definedName>
    <definedName name="_168__123Graph_FCHART_13" localSheetId="3" hidden="1">[11]H!#REF!</definedName>
    <definedName name="_168__123Graph_FCHART_13" hidden="1">[11]H!#REF!</definedName>
    <definedName name="_169__123Graph_FCHART_14" localSheetId="9" hidden="1">[11]H!#REF!</definedName>
    <definedName name="_169__123Graph_FCHART_14" localSheetId="10" hidden="1">[11]H!#REF!</definedName>
    <definedName name="_169__123Graph_FCHART_14" localSheetId="12" hidden="1">[11]H!#REF!</definedName>
    <definedName name="_169__123Graph_FCHART_14" localSheetId="13" hidden="1">[11]H!#REF!</definedName>
    <definedName name="_169__123Graph_FCHART_14" localSheetId="3" hidden="1">[11]H!#REF!</definedName>
    <definedName name="_169__123Graph_FCHART_14" hidden="1">[11]H!#REF!</definedName>
    <definedName name="_17__123Graph_ACHART_24" hidden="1">[3]U!$C$4:$E$4</definedName>
    <definedName name="_170__123Graph_FCHART_2" hidden="1">[6]NHPP!$D$9:$D$24</definedName>
    <definedName name="_171__123Graph_FCHART_23" localSheetId="9" hidden="1">[3]S!#REF!</definedName>
    <definedName name="_171__123Graph_FCHART_23" localSheetId="10" hidden="1">[3]S!#REF!</definedName>
    <definedName name="_171__123Graph_FCHART_23" localSheetId="12" hidden="1">[3]S!#REF!</definedName>
    <definedName name="_171__123Graph_FCHART_23" localSheetId="13" hidden="1">[3]S!#REF!</definedName>
    <definedName name="_171__123Graph_FCHART_23" localSheetId="3" hidden="1">[3]S!#REF!</definedName>
    <definedName name="_171__123Graph_FCHART_23" hidden="1">[3]S!#REF!</definedName>
    <definedName name="_172__123Graph_FCHART_27" hidden="1">[3]K!$B$29:$D$29</definedName>
    <definedName name="_173__123Graph_FCHART_3" hidden="1">[11]D!$C$10:$E$10</definedName>
    <definedName name="_174__123Graph_FCHART_33" hidden="1">[3]K!$B$28:$E$28</definedName>
    <definedName name="_175__123Graph_FCHART_37" localSheetId="9" hidden="1">[3]S!#REF!</definedName>
    <definedName name="_175__123Graph_FCHART_37" localSheetId="10" hidden="1">[3]S!#REF!</definedName>
    <definedName name="_175__123Graph_FCHART_37" localSheetId="12" hidden="1">[3]S!#REF!</definedName>
    <definedName name="_175__123Graph_FCHART_37" localSheetId="13" hidden="1">[3]S!#REF!</definedName>
    <definedName name="_175__123Graph_FCHART_37" localSheetId="3" hidden="1">[3]S!#REF!</definedName>
    <definedName name="_175__123Graph_FCHART_37" hidden="1">[3]S!#REF!</definedName>
    <definedName name="_176__123Graph_FCHART_4" hidden="1">[11]E!$C$10:$E$10</definedName>
    <definedName name="_177__123Graph_FCHART_5" localSheetId="9" hidden="1">[11]F!#REF!</definedName>
    <definedName name="_177__123Graph_FCHART_5" localSheetId="10" hidden="1">[11]F!#REF!</definedName>
    <definedName name="_177__123Graph_FCHART_5" localSheetId="12" hidden="1">[11]F!#REF!</definedName>
    <definedName name="_177__123Graph_FCHART_5" localSheetId="13" hidden="1">[11]F!#REF!</definedName>
    <definedName name="_177__123Graph_FCHART_5" localSheetId="3" hidden="1">[11]F!#REF!</definedName>
    <definedName name="_177__123Graph_FCHART_5" hidden="1">[11]F!#REF!</definedName>
    <definedName name="_178__123Graph_FCHART_7" hidden="1">'[7]gr HDPprvyr'!$F$3:$F$14</definedName>
    <definedName name="_179__123Graph_LBL_ACHART_23" localSheetId="9" hidden="1">[3]S!#REF!</definedName>
    <definedName name="_179__123Graph_LBL_ACHART_23" localSheetId="10" hidden="1">[3]S!#REF!</definedName>
    <definedName name="_179__123Graph_LBL_ACHART_23" localSheetId="12" hidden="1">[3]S!#REF!</definedName>
    <definedName name="_179__123Graph_LBL_ACHART_23" localSheetId="13" hidden="1">[3]S!#REF!</definedName>
    <definedName name="_179__123Graph_LBL_ACHART_23" localSheetId="3" hidden="1">[3]S!#REF!</definedName>
    <definedName name="_179__123Graph_LBL_ACHART_23" hidden="1">[3]S!#REF!</definedName>
    <definedName name="_18__123Graph_ACHART_25" hidden="1">[3]U!$B$10:$D$10</definedName>
    <definedName name="_180__123Graph_LBL_ACHART_24" hidden="1">[3]U!$C$4:$E$4</definedName>
    <definedName name="_181__123Graph_LBL_ACHART_26" hidden="1">[3]H!$B$137:$H$137</definedName>
    <definedName name="_182__123Graph_LBL_ACHART_28" hidden="1">[3]C!$I$8:$K$8</definedName>
    <definedName name="_183__123Graph_LBL_ACHART_3" hidden="1">[11]D!$C$5:$I$5</definedName>
    <definedName name="_184__123Graph_LBL_ACHART_31" hidden="1">[3]M!$B$88:$I$88</definedName>
    <definedName name="_185__123Graph_LBL_ACHART_36" hidden="1">[3]D!$B$111:$G$111</definedName>
    <definedName name="_186__123Graph_LBL_ACHART_37" localSheetId="9" hidden="1">[3]S!#REF!</definedName>
    <definedName name="_186__123Graph_LBL_ACHART_37" localSheetId="10" hidden="1">[3]S!#REF!</definedName>
    <definedName name="_186__123Graph_LBL_ACHART_37" localSheetId="12" hidden="1">[3]S!#REF!</definedName>
    <definedName name="_186__123Graph_LBL_ACHART_37" localSheetId="13" hidden="1">[3]S!#REF!</definedName>
    <definedName name="_186__123Graph_LBL_ACHART_37" localSheetId="3" hidden="1">[3]S!#REF!</definedName>
    <definedName name="_186__123Graph_LBL_ACHART_37" hidden="1">[3]S!#REF!</definedName>
    <definedName name="_187__123Graph_LBL_ACHART_39" hidden="1">[3]D!$B$154:$G$154</definedName>
    <definedName name="_188__123Graph_LBL_ACHART_4" hidden="1">[11]E!$C$5:$I$5</definedName>
    <definedName name="_189__123Graph_LBL_ACHART_6" localSheetId="9" hidden="1">[11]F!#REF!</definedName>
    <definedName name="_189__123Graph_LBL_ACHART_6" localSheetId="10" hidden="1">[11]F!#REF!</definedName>
    <definedName name="_189__123Graph_LBL_ACHART_6" localSheetId="12" hidden="1">[11]F!#REF!</definedName>
    <definedName name="_189__123Graph_LBL_ACHART_6" localSheetId="13" hidden="1">[11]F!#REF!</definedName>
    <definedName name="_189__123Graph_LBL_ACHART_6" localSheetId="3" hidden="1">[11]F!#REF!</definedName>
    <definedName name="_189__123Graph_LBL_ACHART_6" hidden="1">[11]F!#REF!</definedName>
    <definedName name="_19__123Graph_ACHART_26" hidden="1">[3]H!$B$137:$H$137</definedName>
    <definedName name="_190__123Graph_LBL_BCHART_23" localSheetId="9" hidden="1">[3]S!#REF!</definedName>
    <definedName name="_190__123Graph_LBL_BCHART_23" localSheetId="10" hidden="1">[3]S!#REF!</definedName>
    <definedName name="_190__123Graph_LBL_BCHART_23" localSheetId="12" hidden="1">[3]S!#REF!</definedName>
    <definedName name="_190__123Graph_LBL_BCHART_23" localSheetId="13" hidden="1">[3]S!#REF!</definedName>
    <definedName name="_190__123Graph_LBL_BCHART_23" localSheetId="3" hidden="1">[3]S!#REF!</definedName>
    <definedName name="_190__123Graph_LBL_BCHART_23" hidden="1">[3]S!#REF!</definedName>
    <definedName name="_191__123Graph_LBL_BCHART_24" hidden="1">[3]U!$C$5:$E$5</definedName>
    <definedName name="_192__123Graph_LBL_BCHART_28" hidden="1">[3]C!$I$9:$K$9</definedName>
    <definedName name="_193__123Graph_LBL_BCHART_3" hidden="1">[11]D!$C$6:$I$6</definedName>
    <definedName name="_194__123Graph_LBL_BCHART_31" hidden="1">[3]M!$B$89:$I$89</definedName>
    <definedName name="_195__123Graph_LBL_BCHART_32" hidden="1">[3]H!$F$146:$H$146</definedName>
    <definedName name="_196__123Graph_LBL_BCHART_36" hidden="1">[3]D!$B$112:$G$112</definedName>
    <definedName name="_197__123Graph_LBL_BCHART_37" localSheetId="9" hidden="1">[3]S!#REF!</definedName>
    <definedName name="_197__123Graph_LBL_BCHART_37" localSheetId="10" hidden="1">[3]S!#REF!</definedName>
    <definedName name="_197__123Graph_LBL_BCHART_37" localSheetId="12" hidden="1">[3]S!#REF!</definedName>
    <definedName name="_197__123Graph_LBL_BCHART_37" localSheetId="13" hidden="1">[3]S!#REF!</definedName>
    <definedName name="_197__123Graph_LBL_BCHART_37" localSheetId="3" hidden="1">[3]S!#REF!</definedName>
    <definedName name="_197__123Graph_LBL_BCHART_37" hidden="1">[3]S!#REF!</definedName>
    <definedName name="_198__123Graph_LBL_BCHART_39" hidden="1">[3]D!$B$155:$G$155</definedName>
    <definedName name="_199__123Graph_LBL_BCHART_4" hidden="1">[11]E!$C$6:$I$6</definedName>
    <definedName name="_2__123Graph_ACHART_10" hidden="1">[10]pracovni!$E$49:$E$62</definedName>
    <definedName name="_20__123Graph_ACHART_27" hidden="1">[3]K!$B$24:$D$24</definedName>
    <definedName name="_200__123Graph_LBL_BCHART_6" localSheetId="9" hidden="1">[11]F!#REF!</definedName>
    <definedName name="_200__123Graph_LBL_BCHART_6" localSheetId="10" hidden="1">[11]F!#REF!</definedName>
    <definedName name="_200__123Graph_LBL_BCHART_6" localSheetId="12" hidden="1">[11]F!#REF!</definedName>
    <definedName name="_200__123Graph_LBL_BCHART_6" localSheetId="13" hidden="1">[11]F!#REF!</definedName>
    <definedName name="_200__123Graph_LBL_BCHART_6" localSheetId="3" hidden="1">[11]F!#REF!</definedName>
    <definedName name="_200__123Graph_LBL_BCHART_6" hidden="1">[11]F!#REF!</definedName>
    <definedName name="_201__123Graph_LBL_CCHART_1" hidden="1">[3]A!$B$17:$H$17</definedName>
    <definedName name="_202__123Graph_LBL_CCHART_24" hidden="1">[3]U!$C$6:$E$6</definedName>
    <definedName name="_203__123Graph_LBL_CCHART_26" hidden="1">[3]H!$B$139:$H$139</definedName>
    <definedName name="_204__123Graph_LBL_CCHART_28" hidden="1">[3]C!$I$10:$K$10</definedName>
    <definedName name="_205__123Graph_LBL_CCHART_32" hidden="1">[3]H!$F$147:$H$147</definedName>
    <definedName name="_206__123Graph_LBL_CCHART_36" hidden="1">[3]D!$B$113:$G$113</definedName>
    <definedName name="_207__123Graph_LBL_CCHART_39" hidden="1">[3]D!$B$156:$G$156</definedName>
    <definedName name="_208__123Graph_LBL_CCHART_6" localSheetId="9" hidden="1">[11]F!#REF!</definedName>
    <definedName name="_208__123Graph_LBL_CCHART_6" localSheetId="10" hidden="1">[11]F!#REF!</definedName>
    <definedName name="_208__123Graph_LBL_CCHART_6" localSheetId="12" hidden="1">[11]F!#REF!</definedName>
    <definedName name="_208__123Graph_LBL_CCHART_6" localSheetId="13" hidden="1">[11]F!#REF!</definedName>
    <definedName name="_208__123Graph_LBL_CCHART_6" localSheetId="3" hidden="1">[11]F!#REF!</definedName>
    <definedName name="_208__123Graph_LBL_CCHART_6" hidden="1">[11]F!#REF!</definedName>
    <definedName name="_209__123Graph_LBL_DCHART_11" hidden="1">[3]O!$B$19:$H$19</definedName>
    <definedName name="_21__123Graph_ACHART_28" hidden="1">[3]C!$I$8:$K$8</definedName>
    <definedName name="_210__123Graph_LBL_DCHART_20" localSheetId="9" hidden="1">[3]A!#REF!</definedName>
    <definedName name="_210__123Graph_LBL_DCHART_20" localSheetId="10" hidden="1">[3]A!#REF!</definedName>
    <definedName name="_210__123Graph_LBL_DCHART_20" localSheetId="12" hidden="1">[3]A!#REF!</definedName>
    <definedName name="_210__123Graph_LBL_DCHART_20" localSheetId="13" hidden="1">[3]A!#REF!</definedName>
    <definedName name="_210__123Graph_LBL_DCHART_20" localSheetId="3" hidden="1">[3]A!#REF!</definedName>
    <definedName name="_210__123Graph_LBL_DCHART_20" hidden="1">[3]A!#REF!</definedName>
    <definedName name="_211__123Graph_LBL_DCHART_23" localSheetId="9" hidden="1">[3]S!#REF!</definedName>
    <definedName name="_211__123Graph_LBL_DCHART_23" localSheetId="10" hidden="1">[3]S!#REF!</definedName>
    <definedName name="_211__123Graph_LBL_DCHART_23" localSheetId="12" hidden="1">[3]S!#REF!</definedName>
    <definedName name="_211__123Graph_LBL_DCHART_23" localSheetId="13" hidden="1">[3]S!#REF!</definedName>
    <definedName name="_211__123Graph_LBL_DCHART_23" localSheetId="3" hidden="1">[3]S!#REF!</definedName>
    <definedName name="_211__123Graph_LBL_DCHART_23" hidden="1">[3]S!#REF!</definedName>
    <definedName name="_212__123Graph_LBL_DCHART_32" hidden="1">[3]H!$F$148:$H$148</definedName>
    <definedName name="_213__123Graph_LBL_DCHART_36" hidden="1">[3]D!$B$114:$G$114</definedName>
    <definedName name="_214__123Graph_LBL_DCHART_39" hidden="1">[3]D!$B$157:$G$157</definedName>
    <definedName name="_215__123Graph_LBL_ECHART_20" hidden="1">[3]A!$B$17:$H$17</definedName>
    <definedName name="_216__123Graph_LBL_ECHART_26" hidden="1">[3]H!$B$143:$H$143</definedName>
    <definedName name="_217__123Graph_LBL_ECHART_38" hidden="1">[3]F!$B$18:$I$18</definedName>
    <definedName name="_218__123Graph_LBL_ECHART_9" hidden="1">[3]F!$B$18:$I$18</definedName>
    <definedName name="_219__123Graph_LBL_FCHART_3" hidden="1">[11]D!$C$10:$I$10</definedName>
    <definedName name="_22__123Graph_ACHART_29" hidden="1">[3]P!$C$102:$J$102</definedName>
    <definedName name="_220__123Graph_LBL_FCHART_4" hidden="1">[11]E!$C$10:$I$10</definedName>
    <definedName name="_221__123Graph_XCHART_1" hidden="1">[2]sez_očist!$F$15:$AG$15</definedName>
    <definedName name="_222__123Graph_XCHART_10" hidden="1">[10]pracovni!$A$49:$A$65</definedName>
    <definedName name="_223__123Graph_XCHART_11" hidden="1">[14]A!$B$6:$B$47</definedName>
    <definedName name="_224__123Graph_XCHART_13" hidden="1">[12]D!$D$150:$D$161</definedName>
    <definedName name="_225__123Graph_XCHART_14" hidden="1">[3]D!$A$58:$A$64</definedName>
    <definedName name="_226__123Graph_XCHART_15" hidden="1">[4]grafy!$S$105:$S$121</definedName>
    <definedName name="_227__123Graph_XCHART_16" localSheetId="9" hidden="1">[4]grafy!#REF!</definedName>
    <definedName name="_227__123Graph_XCHART_16" localSheetId="10" hidden="1">[4]grafy!#REF!</definedName>
    <definedName name="_227__123Graph_XCHART_16" localSheetId="12" hidden="1">[4]grafy!#REF!</definedName>
    <definedName name="_227__123Graph_XCHART_16" localSheetId="13" hidden="1">[4]grafy!#REF!</definedName>
    <definedName name="_227__123Graph_XCHART_16" localSheetId="3" hidden="1">[4]grafy!#REF!</definedName>
    <definedName name="_227__123Graph_XCHART_16" hidden="1">[4]grafy!#REF!</definedName>
    <definedName name="_228__123Graph_XCHART_17" localSheetId="9" hidden="1">[4]grafy!#REF!</definedName>
    <definedName name="_228__123Graph_XCHART_17" localSheetId="10" hidden="1">[4]grafy!#REF!</definedName>
    <definedName name="_228__123Graph_XCHART_17" localSheetId="12" hidden="1">[4]grafy!#REF!</definedName>
    <definedName name="_228__123Graph_XCHART_17" localSheetId="13" hidden="1">[4]grafy!#REF!</definedName>
    <definedName name="_228__123Graph_XCHART_17" localSheetId="3" hidden="1">[4]grafy!#REF!</definedName>
    <definedName name="_228__123Graph_XCHART_17" hidden="1">[4]grafy!#REF!</definedName>
    <definedName name="_229__123Graph_XCHART_18" hidden="1">[3]H!$A$79:$A$82</definedName>
    <definedName name="_23__123Graph_ACHART_3" hidden="1">'[7]gr podil'!$C$5:$C$21</definedName>
    <definedName name="_230__123Graph_XCHART_19" hidden="1">[3]H!$B$78:$H$78</definedName>
    <definedName name="_231__123Graph_XCHART_2" hidden="1">[2]sez_očist!$F$15:$AM$15</definedName>
    <definedName name="_232__123Graph_XCHART_20" hidden="1">[11]P!$J$39:$J$44</definedName>
    <definedName name="_233__123Graph_XCHART_22" hidden="1">[3]C!$A$57:$A$63</definedName>
    <definedName name="_234__123Graph_XCHART_23" hidden="1">'[4] data'!$A$30:$A$71</definedName>
    <definedName name="_235__123Graph_XCHART_24" hidden="1">'[4] data'!$DM$54:$DM$66</definedName>
    <definedName name="_236__123Graph_XCHART_25" hidden="1">[3]U!$B$3:$D$3</definedName>
    <definedName name="_237__123Graph_XCHART_26" hidden="1">'[4] data'!$A$54:$A$67</definedName>
    <definedName name="_238__123Graph_XCHART_27" hidden="1">'[4] data'!$A$54:$A$67</definedName>
    <definedName name="_239__123Graph_XCHART_28" hidden="1">'[4] data'!$A$66:$A$67</definedName>
    <definedName name="_24__123Graph_ACHART_30" hidden="1">[3]M!$B$59:$I$59</definedName>
    <definedName name="_240__123Graph_XCHART_29" hidden="1">'[4] data'!$A$54:$A$67</definedName>
    <definedName name="_241__123Graph_XCHART_3" hidden="1">[5]A!$D$64:$H$64</definedName>
    <definedName name="_242__123Graph_XCHART_30" hidden="1">'[4] data'!$A$54:$A$71</definedName>
    <definedName name="_243__123Graph_XCHART_31" hidden="1">[3]M!$B$87:$I$87</definedName>
    <definedName name="_244__123Graph_XCHART_33" hidden="1">[4]grafy!$AE$74:$AE$75</definedName>
    <definedName name="_245__123Graph_XCHART_34" localSheetId="9" hidden="1">[4]grafy!#REF!</definedName>
    <definedName name="_245__123Graph_XCHART_34" localSheetId="10" hidden="1">[4]grafy!#REF!</definedName>
    <definedName name="_245__123Graph_XCHART_34" localSheetId="12" hidden="1">[4]grafy!#REF!</definedName>
    <definedName name="_245__123Graph_XCHART_34" localSheetId="13" hidden="1">[4]grafy!#REF!</definedName>
    <definedName name="_245__123Graph_XCHART_34" localSheetId="3" hidden="1">[4]grafy!#REF!</definedName>
    <definedName name="_245__123Graph_XCHART_34" hidden="1">[4]grafy!#REF!</definedName>
    <definedName name="_246__123Graph_XCHART_35" hidden="1">[4]grafy!$N$299:$N$300</definedName>
    <definedName name="_247__123Graph_XCHART_39" hidden="1">'[4] data'!$A$53:$A$70</definedName>
    <definedName name="_248__123Graph_XCHART_4" localSheetId="9" hidden="1">#REF!</definedName>
    <definedName name="_248__123Graph_XCHART_4" localSheetId="10" hidden="1">#REF!</definedName>
    <definedName name="_248__123Graph_XCHART_4" localSheetId="12" hidden="1">#REF!</definedName>
    <definedName name="_248__123Graph_XCHART_4" localSheetId="13" hidden="1">#REF!</definedName>
    <definedName name="_248__123Graph_XCHART_4" localSheetId="3" hidden="1">#REF!</definedName>
    <definedName name="_248__123Graph_XCHART_4" hidden="1">#REF!</definedName>
    <definedName name="_249__123Graph_XCHART_41" localSheetId="9" hidden="1">[4]grafy!#REF!</definedName>
    <definedName name="_249__123Graph_XCHART_41" localSheetId="10" hidden="1">[4]grafy!#REF!</definedName>
    <definedName name="_249__123Graph_XCHART_41" localSheetId="12" hidden="1">[4]grafy!#REF!</definedName>
    <definedName name="_249__123Graph_XCHART_41" localSheetId="13" hidden="1">[4]grafy!#REF!</definedName>
    <definedName name="_249__123Graph_XCHART_41" localSheetId="3" hidden="1">[4]grafy!#REF!</definedName>
    <definedName name="_249__123Graph_XCHART_41" hidden="1">[4]grafy!#REF!</definedName>
    <definedName name="_25__123Graph_ACHART_31" hidden="1">[3]M!$B$88:$I$88</definedName>
    <definedName name="_250__123Graph_XCHART_42" hidden="1">[4]grafy!$T$124:$T$126</definedName>
    <definedName name="_251__123Graph_XCHART_5" hidden="1">[12]C!$G$121:$G$138</definedName>
    <definedName name="_252__123Graph_XCHART_6" hidden="1">[12]C!$G$121:$G$138</definedName>
    <definedName name="_253__123Graph_XCHART_7" hidden="1">[14]A!$B$6:$B$48</definedName>
    <definedName name="_254__123Graph_XCHART_8" hidden="1">[3]H!$A$50:$A$55</definedName>
    <definedName name="_255__123Graph_XCHART_9" hidden="1">[10]pracovni!$A$29:$A$45</definedName>
    <definedName name="_26__123Graph_ACHART_32" hidden="1">[3]H!$B$145:$C$145</definedName>
    <definedName name="_27__123Graph_ACHART_33" hidden="1">[3]K!$B$23:$E$23</definedName>
    <definedName name="_28__123Graph_ACHART_34" hidden="1">[3]D!$E$87:$E$90</definedName>
    <definedName name="_29__123Graph_ACHART_35" hidden="1">[3]H!$B$172:$C$172</definedName>
    <definedName name="_3__123Graph_ACHART_11" hidden="1">[14]A!$E$6:$E$47</definedName>
    <definedName name="_30__123Graph_ACHART_36" hidden="1">[3]D!$B$111:$G$111</definedName>
    <definedName name="_31__123Graph_ACHART_37" localSheetId="9" hidden="1">[3]S!#REF!</definedName>
    <definedName name="_31__123Graph_ACHART_37" localSheetId="10" hidden="1">[3]S!#REF!</definedName>
    <definedName name="_31__123Graph_ACHART_37" localSheetId="12" hidden="1">[3]S!#REF!</definedName>
    <definedName name="_31__123Graph_ACHART_37" localSheetId="13" hidden="1">[3]S!#REF!</definedName>
    <definedName name="_31__123Graph_ACHART_37" localSheetId="3" hidden="1">[3]S!#REF!</definedName>
    <definedName name="_31__123Graph_ACHART_37" hidden="1">[3]S!#REF!</definedName>
    <definedName name="_32__123Graph_ACHART_38" hidden="1">[3]F!$B$58:$I$58</definedName>
    <definedName name="_33__123Graph_ACHART_39" hidden="1">[3]D!$B$154:$G$154</definedName>
    <definedName name="_34__123Graph_ACHART_4" hidden="1">[6]NHPP!$R$9:$R$21</definedName>
    <definedName name="_35__123Graph_ACHART_40" localSheetId="9" hidden="1">[4]grafy!#REF!</definedName>
    <definedName name="_35__123Graph_ACHART_40" localSheetId="10" hidden="1">[4]grafy!#REF!</definedName>
    <definedName name="_35__123Graph_ACHART_40" localSheetId="12" hidden="1">[4]grafy!#REF!</definedName>
    <definedName name="_35__123Graph_ACHART_40" localSheetId="13" hidden="1">[4]grafy!#REF!</definedName>
    <definedName name="_35__123Graph_ACHART_40" localSheetId="3" hidden="1">[4]grafy!#REF!</definedName>
    <definedName name="_35__123Graph_ACHART_40" hidden="1">[4]grafy!#REF!</definedName>
    <definedName name="_36__123Graph_ACHART_41" localSheetId="9" hidden="1">[4]grafy!#REF!</definedName>
    <definedName name="_36__123Graph_ACHART_41" localSheetId="10" hidden="1">[4]grafy!#REF!</definedName>
    <definedName name="_36__123Graph_ACHART_41" localSheetId="12" hidden="1">[4]grafy!#REF!</definedName>
    <definedName name="_36__123Graph_ACHART_41" localSheetId="13" hidden="1">[4]grafy!#REF!</definedName>
    <definedName name="_36__123Graph_ACHART_41" localSheetId="3" hidden="1">[4]grafy!#REF!</definedName>
    <definedName name="_36__123Graph_ACHART_41" hidden="1">[4]grafy!#REF!</definedName>
    <definedName name="_37__123Graph_ACHART_42" hidden="1">[4]grafy!$U$124:$U$126</definedName>
    <definedName name="_38__123Graph_ACHART_5" hidden="1">'[7]gr komponent'!$C$10:$C$25</definedName>
    <definedName name="_39__123Graph_ACHART_6" hidden="1">[6]JMN!$C$2:$C$14</definedName>
    <definedName name="_4__123Graph_ACHART_12" hidden="1">[13]pracovni!$AL$111:$AL$117</definedName>
    <definedName name="_40__123Graph_ACHART_7" hidden="1">'[7]gr HDPprvyr'!$C$3:$C$14</definedName>
    <definedName name="_41__123Graph_ACHART_8" hidden="1">'[7]gr HDPsez'!$F$6:$F$22</definedName>
    <definedName name="_42__123Graph_ACHART_9" hidden="1">'[7]gr ziskyaodpisy'!$C$5:$C$9</definedName>
    <definedName name="_43__123Graph_BCHART_1" hidden="1">[2]sez_očist!$F$18:$AG$18</definedName>
    <definedName name="_44__123Graph_BCHART_10" hidden="1">[10]pracovni!$D$49:$D$65</definedName>
    <definedName name="_45__123Graph_BCHART_11" hidden="1">[14]A!$K$6:$K$47</definedName>
    <definedName name="_46__123Graph_BCHART_12" hidden="1">[13]pracovni!$AN$111:$AN$117</definedName>
    <definedName name="_47__123Graph_BCHART_13" hidden="1">[12]D!$E$150:$E$161</definedName>
    <definedName name="_48__123Graph_BCHART_14" hidden="1">[11]H!$B$46:$G$46</definedName>
    <definedName name="_49__123Graph_BCHART_15" hidden="1">[11]O!$F$29:$F$35</definedName>
    <definedName name="_5__123Graph_ACHART_13" hidden="1">[12]D!$H$184:$H$184</definedName>
    <definedName name="_50__123Graph_BCHART_16" localSheetId="9" hidden="1">[4]grafy!#REF!</definedName>
    <definedName name="_50__123Graph_BCHART_16" localSheetId="10" hidden="1">[4]grafy!#REF!</definedName>
    <definedName name="_50__123Graph_BCHART_16" localSheetId="12" hidden="1">[4]grafy!#REF!</definedName>
    <definedName name="_50__123Graph_BCHART_16" localSheetId="13" hidden="1">[4]grafy!#REF!</definedName>
    <definedName name="_50__123Graph_BCHART_16" localSheetId="3" hidden="1">[4]grafy!#REF!</definedName>
    <definedName name="_50__123Graph_BCHART_16" hidden="1">[4]grafy!#REF!</definedName>
    <definedName name="_51__123Graph_BCHART_17" localSheetId="9" hidden="1">[4]grafy!#REF!</definedName>
    <definedName name="_51__123Graph_BCHART_17" localSheetId="10" hidden="1">[4]grafy!#REF!</definedName>
    <definedName name="_51__123Graph_BCHART_17" localSheetId="12" hidden="1">[4]grafy!#REF!</definedName>
    <definedName name="_51__123Graph_BCHART_17" localSheetId="13" hidden="1">[4]grafy!#REF!</definedName>
    <definedName name="_51__123Graph_BCHART_17" localSheetId="3" hidden="1">[4]grafy!#REF!</definedName>
    <definedName name="_51__123Graph_BCHART_17" hidden="1">[4]grafy!#REF!</definedName>
    <definedName name="_52__123Graph_BCHART_18" localSheetId="9" hidden="1">[4]grafy!#REF!</definedName>
    <definedName name="_52__123Graph_BCHART_18" localSheetId="10" hidden="1">[4]grafy!#REF!</definedName>
    <definedName name="_52__123Graph_BCHART_18" localSheetId="12" hidden="1">[4]grafy!#REF!</definedName>
    <definedName name="_52__123Graph_BCHART_18" localSheetId="13" hidden="1">[4]grafy!#REF!</definedName>
    <definedName name="_52__123Graph_BCHART_18" localSheetId="3" hidden="1">[4]grafy!#REF!</definedName>
    <definedName name="_52__123Graph_BCHART_18" hidden="1">[4]grafy!#REF!</definedName>
    <definedName name="_53__123Graph_BCHART_19" hidden="1">[3]H!$B$80:$G$80</definedName>
    <definedName name="_54__123Graph_BCHART_2" localSheetId="9" hidden="1">'[9]grspotreba,trzby,mirauspor'!#REF!</definedName>
    <definedName name="_54__123Graph_BCHART_2" localSheetId="10" hidden="1">'[9]grspotreba,trzby,mirauspor'!#REF!</definedName>
    <definedName name="_54__123Graph_BCHART_2" localSheetId="12" hidden="1">'[9]grspotreba,trzby,mirauspor'!#REF!</definedName>
    <definedName name="_54__123Graph_BCHART_2" localSheetId="13" hidden="1">'[9]grspotreba,trzby,mirauspor'!#REF!</definedName>
    <definedName name="_54__123Graph_BCHART_2" localSheetId="3" hidden="1">'[9]grspotreba,trzby,mirauspor'!#REF!</definedName>
    <definedName name="_54__123Graph_BCHART_2" hidden="1">'[9]grspotreba,trzby,mirauspor'!#REF!</definedName>
    <definedName name="_55__123Graph_BCHART_20" hidden="1">[3]A!$B$11:$H$11</definedName>
    <definedName name="_56__123Graph_BCHART_22" hidden="1">'[4] data'!$F$30:$F$71</definedName>
    <definedName name="_57__123Graph_BCHART_23" localSheetId="9" hidden="1">[3]S!#REF!</definedName>
    <definedName name="_57__123Graph_BCHART_23" localSheetId="10" hidden="1">[3]S!#REF!</definedName>
    <definedName name="_57__123Graph_BCHART_23" localSheetId="12" hidden="1">[3]S!#REF!</definedName>
    <definedName name="_57__123Graph_BCHART_23" localSheetId="13" hidden="1">[3]S!#REF!</definedName>
    <definedName name="_57__123Graph_BCHART_23" localSheetId="3" hidden="1">[3]S!#REF!</definedName>
    <definedName name="_57__123Graph_BCHART_23" hidden="1">[3]S!#REF!</definedName>
    <definedName name="_58__123Graph_BCHART_24" hidden="1">[3]U!$C$5:$E$5</definedName>
    <definedName name="_59__123Graph_BCHART_25" hidden="1">[3]U!$B$11:$D$11</definedName>
    <definedName name="_6__123Graph_ACHART_14" hidden="1">[3]D!$E$58:$E$64</definedName>
    <definedName name="_60__123Graph_BCHART_26" hidden="1">[3]H!$B$138:$H$138</definedName>
    <definedName name="_61__123Graph_BCHART_27" hidden="1">[3]K!$B$25:$D$25</definedName>
    <definedName name="_62__123Graph_BCHART_28" hidden="1">[3]C!$I$9:$K$9</definedName>
    <definedName name="_63__123Graph_BCHART_29" hidden="1">[3]P!$C$103:$J$103</definedName>
    <definedName name="_64__123Graph_BCHART_3" hidden="1">'[7]gr podil'!$B$5:$B$24</definedName>
    <definedName name="_65__123Graph_BCHART_30" hidden="1">[3]M!$B$60:$I$60</definedName>
    <definedName name="_66__123Graph_BCHART_31" hidden="1">[3]M!$B$89:$I$89</definedName>
    <definedName name="_67__123Graph_BCHART_32" hidden="1">[3]H!$B$146:$C$146</definedName>
    <definedName name="_68__123Graph_BCHART_33" hidden="1">[3]K!$B$24:$E$24</definedName>
    <definedName name="_69__123Graph_BCHART_34" localSheetId="9" hidden="1">[4]grafy!#REF!</definedName>
    <definedName name="_69__123Graph_BCHART_34" localSheetId="10" hidden="1">[4]grafy!#REF!</definedName>
    <definedName name="_69__123Graph_BCHART_34" localSheetId="12" hidden="1">[4]grafy!#REF!</definedName>
    <definedName name="_69__123Graph_BCHART_34" localSheetId="13" hidden="1">[4]grafy!#REF!</definedName>
    <definedName name="_69__123Graph_BCHART_34" localSheetId="3" hidden="1">[4]grafy!#REF!</definedName>
    <definedName name="_69__123Graph_BCHART_34" hidden="1">[4]grafy!#REF!</definedName>
    <definedName name="_7__123Graph_ACHART_15" hidden="1">[4]grafy!$T$105:$T$121</definedName>
    <definedName name="_70__123Graph_BCHART_35" hidden="1">[3]H!$B$173:$C$173</definedName>
    <definedName name="_71__123Graph_BCHART_36" hidden="1">[3]D!$B$112:$G$112</definedName>
    <definedName name="_72__123Graph_BCHART_37" localSheetId="9" hidden="1">[3]S!#REF!</definedName>
    <definedName name="_72__123Graph_BCHART_37" localSheetId="10" hidden="1">[3]S!#REF!</definedName>
    <definedName name="_72__123Graph_BCHART_37" localSheetId="12" hidden="1">[3]S!#REF!</definedName>
    <definedName name="_72__123Graph_BCHART_37" localSheetId="13" hidden="1">[3]S!#REF!</definedName>
    <definedName name="_72__123Graph_BCHART_37" localSheetId="3" hidden="1">[3]S!#REF!</definedName>
    <definedName name="_72__123Graph_BCHART_37" hidden="1">[3]S!#REF!</definedName>
    <definedName name="_73__123Graph_BCHART_38" hidden="1">[3]F!$B$59:$I$59</definedName>
    <definedName name="_74__123Graph_BCHART_39" hidden="1">[3]D!$B$155:$G$155</definedName>
    <definedName name="_75__123Graph_BCHART_4" hidden="1">'[7]gr HDPsez'!$F$6:$F$22</definedName>
    <definedName name="_76__123Graph_BCHART_40" localSheetId="9" hidden="1">[4]grafy!#REF!</definedName>
    <definedName name="_76__123Graph_BCHART_40" localSheetId="10" hidden="1">[4]grafy!#REF!</definedName>
    <definedName name="_76__123Graph_BCHART_40" localSheetId="12" hidden="1">[4]grafy!#REF!</definedName>
    <definedName name="_76__123Graph_BCHART_40" localSheetId="13" hidden="1">[4]grafy!#REF!</definedName>
    <definedName name="_76__123Graph_BCHART_40" localSheetId="3" hidden="1">[4]grafy!#REF!</definedName>
    <definedName name="_76__123Graph_BCHART_40" hidden="1">[4]grafy!#REF!</definedName>
    <definedName name="_77__123Graph_BCHART_41" localSheetId="9" hidden="1">[4]grafy!#REF!</definedName>
    <definedName name="_77__123Graph_BCHART_41" localSheetId="10" hidden="1">[4]grafy!#REF!</definedName>
    <definedName name="_77__123Graph_BCHART_41" localSheetId="12" hidden="1">[4]grafy!#REF!</definedName>
    <definedName name="_77__123Graph_BCHART_41" localSheetId="13" hidden="1">[4]grafy!#REF!</definedName>
    <definedName name="_77__123Graph_BCHART_41" localSheetId="3" hidden="1">[4]grafy!#REF!</definedName>
    <definedName name="_77__123Graph_BCHART_41" hidden="1">[4]grafy!#REF!</definedName>
    <definedName name="_78__123Graph_BCHART_42" localSheetId="9" hidden="1">[4]grafy!#REF!</definedName>
    <definedName name="_78__123Graph_BCHART_42" localSheetId="10" hidden="1">[4]grafy!#REF!</definedName>
    <definedName name="_78__123Graph_BCHART_42" localSheetId="12" hidden="1">[4]grafy!#REF!</definedName>
    <definedName name="_78__123Graph_BCHART_42" localSheetId="13" hidden="1">[4]grafy!#REF!</definedName>
    <definedName name="_78__123Graph_BCHART_42" localSheetId="3" hidden="1">[4]grafy!#REF!</definedName>
    <definedName name="_78__123Graph_BCHART_42" hidden="1">[4]grafy!#REF!</definedName>
    <definedName name="_79__123Graph_BCHART_5" hidden="1">[10]pracovni!$G$95:$G$111</definedName>
    <definedName name="_8__123Graph_ACHART_16" hidden="1">[3]D!$C$87:$C$90</definedName>
    <definedName name="_80__123Graph_BCHART_6" hidden="1">[6]JMN!$B$2:$B$17</definedName>
    <definedName name="_81__123Graph_BCHART_7" hidden="1">'[7]gr HDPprvyr'!$B$3:$B$14</definedName>
    <definedName name="_82__123Graph_BCHART_8" hidden="1">'[7]gr HDPsez'!$C$6:$C$22</definedName>
    <definedName name="_83__123Graph_BCHART_9" hidden="1">'[7]gr ziskyaodpisy'!$D$5:$D$9</definedName>
    <definedName name="_84__123Graph_CCHART_1" hidden="1">[5]A!$C$7:$S$7</definedName>
    <definedName name="_85__123Graph_CCHART_10" hidden="1">[10]pracovni!$G$49:$G$62</definedName>
    <definedName name="_86__123Graph_CCHART_11" hidden="1">[13]nezaměstnaní!$N$145:$N$176</definedName>
    <definedName name="_87__123Graph_CCHART_12" hidden="1">[11]H!$B$47:$G$47</definedName>
    <definedName name="_88__123Graph_CCHART_13" hidden="1">[12]D!$F$150:$F$161</definedName>
    <definedName name="_89__123Graph_CCHART_14" hidden="1">[11]H!$B$47:$G$47</definedName>
    <definedName name="_9__123Graph_ACHART_17" localSheetId="9" hidden="1">[4]grafy!#REF!</definedName>
    <definedName name="_9__123Graph_ACHART_17" localSheetId="10" hidden="1">[4]grafy!#REF!</definedName>
    <definedName name="_9__123Graph_ACHART_17" localSheetId="12" hidden="1">[4]grafy!#REF!</definedName>
    <definedName name="_9__123Graph_ACHART_17" localSheetId="13" hidden="1">[4]grafy!#REF!</definedName>
    <definedName name="_9__123Graph_ACHART_17" localSheetId="3" hidden="1">[4]grafy!#REF!</definedName>
    <definedName name="_9__123Graph_ACHART_17" hidden="1">[4]grafy!#REF!</definedName>
    <definedName name="_90__123Graph_CCHART_17" localSheetId="9" hidden="1">[4]grafy!#REF!</definedName>
    <definedName name="_90__123Graph_CCHART_17" localSheetId="10" hidden="1">[4]grafy!#REF!</definedName>
    <definedName name="_90__123Graph_CCHART_17" localSheetId="12" hidden="1">[4]grafy!#REF!</definedName>
    <definedName name="_90__123Graph_CCHART_17" localSheetId="13" hidden="1">[4]grafy!#REF!</definedName>
    <definedName name="_90__123Graph_CCHART_17" localSheetId="3" hidden="1">[4]grafy!#REF!</definedName>
    <definedName name="_90__123Graph_CCHART_17" hidden="1">[4]grafy!#REF!</definedName>
    <definedName name="_91__123Graph_CCHART_18" localSheetId="9" hidden="1">[4]grafy!#REF!</definedName>
    <definedName name="_91__123Graph_CCHART_18" localSheetId="10" hidden="1">[4]grafy!#REF!</definedName>
    <definedName name="_91__123Graph_CCHART_18" localSheetId="12" hidden="1">[4]grafy!#REF!</definedName>
    <definedName name="_91__123Graph_CCHART_18" localSheetId="13" hidden="1">[4]grafy!#REF!</definedName>
    <definedName name="_91__123Graph_CCHART_18" localSheetId="3" hidden="1">[4]grafy!#REF!</definedName>
    <definedName name="_91__123Graph_CCHART_18" hidden="1">[4]grafy!#REF!</definedName>
    <definedName name="_92__123Graph_CCHART_19" hidden="1">[3]H!$B$81:$G$81</definedName>
    <definedName name="_93__123Graph_CCHART_2" hidden="1">#N/A</definedName>
    <definedName name="_94__123Graph_CCHART_20" hidden="1">[3]A!$B$12:$H$12</definedName>
    <definedName name="_95__123Graph_CCHART_22" hidden="1">'[4] data'!$G$30:$G$71</definedName>
    <definedName name="_96__123Graph_CCHART_23" localSheetId="9" hidden="1">[3]S!#REF!</definedName>
    <definedName name="_96__123Graph_CCHART_23" localSheetId="10" hidden="1">[3]S!#REF!</definedName>
    <definedName name="_96__123Graph_CCHART_23" localSheetId="12" hidden="1">[3]S!#REF!</definedName>
    <definedName name="_96__123Graph_CCHART_23" localSheetId="13" hidden="1">[3]S!#REF!</definedName>
    <definedName name="_96__123Graph_CCHART_23" localSheetId="3" hidden="1">[3]S!#REF!</definedName>
    <definedName name="_96__123Graph_CCHART_23" hidden="1">[3]S!#REF!</definedName>
    <definedName name="_97__123Graph_CCHART_24" hidden="1">[3]U!$C$6:$E$6</definedName>
    <definedName name="_98__123Graph_CCHART_25" hidden="1">[3]U!$B$12:$D$12</definedName>
    <definedName name="_99__123Graph_CCHART_26" hidden="1">[3]H!$B$139:$H$139</definedName>
    <definedName name="_Key1" localSheetId="9" hidden="1">[3]B!#REF!</definedName>
    <definedName name="_Key1" localSheetId="10" hidden="1">[3]B!#REF!</definedName>
    <definedName name="_Key1" localSheetId="12" hidden="1">[3]B!#REF!</definedName>
    <definedName name="_Key1" localSheetId="13" hidden="1">[3]B!#REF!</definedName>
    <definedName name="_Key1" localSheetId="3" hidden="1">[3]B!#REF!</definedName>
    <definedName name="_Key1" hidden="1">[3]B!#REF!</definedName>
    <definedName name="_ok" localSheetId="9" hidden="1">[4]grafy!#REF!</definedName>
    <definedName name="_ok" localSheetId="10" hidden="1">[4]grafy!#REF!</definedName>
    <definedName name="_ok" localSheetId="12" hidden="1">[4]grafy!#REF!</definedName>
    <definedName name="_ok" localSheetId="13" hidden="1">[4]grafy!#REF!</definedName>
    <definedName name="_ok" localSheetId="3" hidden="1">[4]grafy!#REF!</definedName>
    <definedName name="_ok" hidden="1">[4]grafy!#REF!</definedName>
    <definedName name="_Order1" hidden="1">255</definedName>
    <definedName name="_Order2" hidden="1">255</definedName>
    <definedName name="_Regression_Out" hidden="1">'[13]produkt a mzda'!$AJ$25</definedName>
    <definedName name="_Regression_X" hidden="1">'[13]produkt a mzda'!$AE$25:$AE$37</definedName>
    <definedName name="_Regression_Y" hidden="1">'[13]produkt a mzda'!$AG$25:$AG$37</definedName>
    <definedName name="_Sort" localSheetId="9" hidden="1">[3]B!#REF!</definedName>
    <definedName name="_Sort" localSheetId="10" hidden="1">[3]B!#REF!</definedName>
    <definedName name="_Sort" localSheetId="12" hidden="1">[3]B!#REF!</definedName>
    <definedName name="_Sort" localSheetId="13" hidden="1">[3]B!#REF!</definedName>
    <definedName name="_Sort" localSheetId="3" hidden="1">[3]B!#REF!</definedName>
    <definedName name="_Sort" hidden="1">[3]B!#REF!</definedName>
    <definedName name="ASD" hidden="1">[10]pracovni!$D$69:$D$85</definedName>
    <definedName name="BLPH1" localSheetId="9" hidden="1">#REF!</definedName>
    <definedName name="BLPH1" localSheetId="10" hidden="1">#REF!</definedName>
    <definedName name="BLPH1" localSheetId="12" hidden="1">#REF!</definedName>
    <definedName name="BLPH1" localSheetId="13" hidden="1">#REF!</definedName>
    <definedName name="BLPH1" localSheetId="3" hidden="1">#REF!</definedName>
    <definedName name="BLPH1" hidden="1">#REF!</definedName>
    <definedName name="BLPH2" localSheetId="9" hidden="1">#REF!</definedName>
    <definedName name="BLPH2" localSheetId="10" hidden="1">#REF!</definedName>
    <definedName name="BLPH2" localSheetId="12" hidden="1">#REF!</definedName>
    <definedName name="BLPH2" localSheetId="13" hidden="1">#REF!</definedName>
    <definedName name="BLPH2" localSheetId="3" hidden="1">#REF!</definedName>
    <definedName name="BLPH2" hidden="1">#REF!</definedName>
    <definedName name="BLPH3" localSheetId="9" hidden="1">#REF!</definedName>
    <definedName name="BLPH3" localSheetId="10" hidden="1">#REF!</definedName>
    <definedName name="BLPH3" localSheetId="12" hidden="1">#REF!</definedName>
    <definedName name="BLPH3" localSheetId="13" hidden="1">#REF!</definedName>
    <definedName name="BLPH3" localSheetId="3" hidden="1">#REF!</definedName>
    <definedName name="BLPH3" hidden="1">#REF!</definedName>
    <definedName name="BLPH4" localSheetId="9" hidden="1">[15]yieldspreads!#REF!</definedName>
    <definedName name="BLPH4" localSheetId="10" hidden="1">[15]yieldspreads!#REF!</definedName>
    <definedName name="BLPH4" localSheetId="12" hidden="1">[15]yieldspreads!#REF!</definedName>
    <definedName name="BLPH4" localSheetId="13" hidden="1">[15]yieldspreads!#REF!</definedName>
    <definedName name="BLPH4" localSheetId="3" hidden="1">[15]yieldspreads!#REF!</definedName>
    <definedName name="BLPH4" hidden="1">[15]yieldspreads!#REF!</definedName>
    <definedName name="BLPH5" localSheetId="9" hidden="1">[15]yieldspreads!#REF!</definedName>
    <definedName name="BLPH5" localSheetId="10" hidden="1">[15]yieldspreads!#REF!</definedName>
    <definedName name="BLPH5" localSheetId="12" hidden="1">[15]yieldspreads!#REF!</definedName>
    <definedName name="BLPH5" localSheetId="13" hidden="1">[15]yieldspreads!#REF!</definedName>
    <definedName name="BLPH5" localSheetId="3" hidden="1">[15]yieldspreads!#REF!</definedName>
    <definedName name="BLPH5" hidden="1">[15]yieldspreads!#REF!</definedName>
    <definedName name="BLPH6" hidden="1">[15]yieldspreads!$S$3</definedName>
    <definedName name="BLPH7" hidden="1">[15]yieldspreads!$V$3</definedName>
    <definedName name="BLPH8" hidden="1">[15]yieldspreads!$Y$3</definedName>
    <definedName name="cxzbcx" hidden="1">[12]D!$H$184:$H$184</definedName>
    <definedName name="ddd" localSheetId="9" hidden="1">[4]grafy!#REF!</definedName>
    <definedName name="ddd" localSheetId="10" hidden="1">[4]grafy!#REF!</definedName>
    <definedName name="ddd" localSheetId="12" hidden="1">[4]grafy!#REF!</definedName>
    <definedName name="ddd" localSheetId="13" hidden="1">[4]grafy!#REF!</definedName>
    <definedName name="ddd" localSheetId="3" hidden="1">[4]grafy!#REF!</definedName>
    <definedName name="ddd" hidden="1">[4]grafy!#REF!</definedName>
    <definedName name="Graf" localSheetId="9" hidden="1">'[4] data'!#REF!</definedName>
    <definedName name="Graf" localSheetId="10" hidden="1">'[4] data'!#REF!</definedName>
    <definedName name="Graf" localSheetId="12" hidden="1">'[4] data'!#REF!</definedName>
    <definedName name="Graf" localSheetId="13" hidden="1">'[4] data'!#REF!</definedName>
    <definedName name="Graf" localSheetId="3" hidden="1">'[4] data'!#REF!</definedName>
    <definedName name="Graf" hidden="1">'[4] data'!#REF!</definedName>
    <definedName name="Kamil" hidden="1">[16]sez_očist!$F$15:$AG$15</definedName>
    <definedName name="ok" localSheetId="9" hidden="1">[4]grafy!#REF!</definedName>
    <definedName name="ok" localSheetId="10" hidden="1">[4]grafy!#REF!</definedName>
    <definedName name="ok" localSheetId="12" hidden="1">[4]grafy!#REF!</definedName>
    <definedName name="ok" localSheetId="13" hidden="1">[4]grafy!#REF!</definedName>
    <definedName name="ok" localSheetId="3" hidden="1">[4]grafy!#REF!</definedName>
    <definedName name="ok" hidden="1">[4]grafy!#REF!</definedName>
    <definedName name="SpreadsheetBuilder_1" localSheetId="9" hidden="1">#REF!</definedName>
    <definedName name="SpreadsheetBuilder_1" localSheetId="10" hidden="1">#REF!</definedName>
    <definedName name="SpreadsheetBuilder_1" localSheetId="12" hidden="1">#REF!</definedName>
    <definedName name="SpreadsheetBuilder_1" localSheetId="13" hidden="1">#REF!</definedName>
    <definedName name="SpreadsheetBuilder_1" localSheetId="3" hidden="1">#REF!</definedName>
    <definedName name="SpreadsheetBuilder_1" hidden="1">#REF!</definedName>
    <definedName name="SpreadsheetBuilder_2" localSheetId="9" hidden="1">#REF!</definedName>
    <definedName name="SpreadsheetBuilder_2" localSheetId="10" hidden="1">#REF!</definedName>
    <definedName name="SpreadsheetBuilder_2" localSheetId="12" hidden="1">#REF!</definedName>
    <definedName name="SpreadsheetBuilder_2" localSheetId="13" hidden="1">#REF!</definedName>
    <definedName name="SpreadsheetBuilder_2" localSheetId="3" hidden="1">#REF!</definedName>
    <definedName name="SpreadsheetBuilder_2" hidden="1">#REF!</definedName>
    <definedName name="sz" hidden="1">[17]sez_očist!$F$15:$AG$15</definedName>
    <definedName name="Tabulky" hidden="1">[2]sez_očist!$F$20:$AI$20</definedName>
    <definedName name="xxx" hidden="1">[16]sez_očist!$F$16:$AG$16</definedName>
    <definedName name="xxxxx" hidden="1">[18]A!$B$2:$B$253</definedName>
    <definedName name="zamezam" localSheetId="9" hidden="1">[19]nezamestnanost!#REF!</definedName>
    <definedName name="zamezam" localSheetId="10" hidden="1">[19]nezamestnanost!#REF!</definedName>
    <definedName name="zamezam" localSheetId="12" hidden="1">[19]nezamestnanost!#REF!</definedName>
    <definedName name="zamezam" localSheetId="13" hidden="1">[19]nezamestnanost!#REF!</definedName>
    <definedName name="zamezam" localSheetId="3" hidden="1">[19]nezamestnanost!#REF!</definedName>
    <definedName name="zamezam" hidden="1">[19]nezamestnanost!#REF!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31" l="1"/>
  <c r="A1" i="30"/>
  <c r="A1" i="29"/>
  <c r="A1" i="28"/>
  <c r="A1" i="27"/>
  <c r="A1" i="26"/>
  <c r="A1" i="25"/>
  <c r="A1" i="18"/>
  <c r="A1" i="24"/>
  <c r="A1" i="15"/>
  <c r="A1" i="20"/>
  <c r="A1" i="13"/>
  <c r="A1" i="11"/>
  <c r="F19" i="20" l="1"/>
  <c r="F19" i="13" l="1"/>
  <c r="A1" i="8" l="1"/>
  <c r="A1" i="21" l="1"/>
  <c r="A1" i="3" l="1"/>
  <c r="A1" i="2"/>
</calcChain>
</file>

<file path=xl/sharedStrings.xml><?xml version="1.0" encoding="utf-8"?>
<sst xmlns="http://schemas.openxmlformats.org/spreadsheetml/2006/main" count="511" uniqueCount="238">
  <si>
    <t>Source: SARB</t>
  </si>
  <si>
    <t>Figure 5.1</t>
  </si>
  <si>
    <t>Figure 5.2</t>
  </si>
  <si>
    <t>Figure 5.6</t>
  </si>
  <si>
    <t>Figure 5.7</t>
  </si>
  <si>
    <t>Figure 5.8</t>
  </si>
  <si>
    <t>Figure 5.9</t>
  </si>
  <si>
    <t>Figure 5.11</t>
  </si>
  <si>
    <t>Figure 5.12</t>
  </si>
  <si>
    <t>Back to contents</t>
  </si>
  <si>
    <t>Figure 5.13</t>
  </si>
  <si>
    <t>Figure 5.15</t>
  </si>
  <si>
    <t>Actual</t>
  </si>
  <si>
    <t>Figure 5.17</t>
  </si>
  <si>
    <t>Figure 5.5</t>
  </si>
  <si>
    <t>Figure 5.14</t>
  </si>
  <si>
    <t>Date</t>
  </si>
  <si>
    <t>Sep 2019</t>
  </si>
  <si>
    <t xml:space="preserve">Back to contents </t>
  </si>
  <si>
    <t>Headline inflation</t>
  </si>
  <si>
    <t>Real effective exchange rate gap forecast</t>
  </si>
  <si>
    <t>Figure 5.16</t>
  </si>
  <si>
    <t>Real wage gap</t>
  </si>
  <si>
    <t>Productivity</t>
  </si>
  <si>
    <t>Shaded areas indicate forecasts</t>
  </si>
  <si>
    <t>Jan</t>
  </si>
  <si>
    <t>Mar</t>
  </si>
  <si>
    <t>Apr</t>
  </si>
  <si>
    <t>May</t>
  </si>
  <si>
    <t>Jul</t>
  </si>
  <si>
    <t>Sep</t>
  </si>
  <si>
    <t>Nov</t>
  </si>
  <si>
    <t>Mar 2020</t>
  </si>
  <si>
    <t>Inflation expectations</t>
  </si>
  <si>
    <t>Current year</t>
  </si>
  <si>
    <t>One year ahead</t>
  </si>
  <si>
    <t>Two years ahead</t>
  </si>
  <si>
    <t>Five years ahead</t>
  </si>
  <si>
    <t>Figure 5.10</t>
  </si>
  <si>
    <t>Price developments</t>
  </si>
  <si>
    <t>Sep 2020</t>
  </si>
  <si>
    <t>Midpoint</t>
  </si>
  <si>
    <t>Headline</t>
  </si>
  <si>
    <t>Source: Central Energy Fund</t>
  </si>
  <si>
    <t>Evolution of oil price forecasts</t>
  </si>
  <si>
    <t>Figure 5.18</t>
  </si>
  <si>
    <t>Figure 5.19</t>
  </si>
  <si>
    <t>Figure 5.20</t>
  </si>
  <si>
    <t>Lower</t>
  </si>
  <si>
    <t>Sources: Stats SA and SARB</t>
  </si>
  <si>
    <t>Sources: BER and SARB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</si>
  <si>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(April 2021)</t>
    </r>
  </si>
  <si>
    <t>Headline and core inflation</t>
  </si>
  <si>
    <t>Core</t>
  </si>
  <si>
    <t>Lower target</t>
  </si>
  <si>
    <t>Upper target</t>
  </si>
  <si>
    <t>Food</t>
  </si>
  <si>
    <t>Electricity</t>
  </si>
  <si>
    <t>Petrol</t>
  </si>
  <si>
    <t>Demand pressure</t>
  </si>
  <si>
    <t>Unit labour costs</t>
  </si>
  <si>
    <t>Real exchange rate</t>
  </si>
  <si>
    <t>Other*</t>
  </si>
  <si>
    <t xml:space="preserve">Services (excluding housing) </t>
  </si>
  <si>
    <t xml:space="preserve">Services </t>
  </si>
  <si>
    <t>Services (excluding medical insurance)</t>
  </si>
  <si>
    <t>Nominal effective exchange rate (12mma)</t>
  </si>
  <si>
    <t>New vehicles CPI</t>
  </si>
  <si>
    <t>Core CPI</t>
  </si>
  <si>
    <t>Water supply</t>
  </si>
  <si>
    <t>Education including boarding fees</t>
  </si>
  <si>
    <t>Medical insurance</t>
  </si>
  <si>
    <t>Core goods inflation_Sep 2020</t>
  </si>
  <si>
    <t>Core goods inflation_Mar 2021</t>
  </si>
  <si>
    <t>Mar 2021</t>
  </si>
  <si>
    <t>Pre-primary and primary (0.76%)</t>
  </si>
  <si>
    <t>Secondary (0.78%)</t>
  </si>
  <si>
    <t>Tertiary (0.99%)</t>
  </si>
  <si>
    <t>Total education (2.53%)</t>
  </si>
  <si>
    <t>Average(2016-2020)</t>
  </si>
  <si>
    <t>Sources: SARB</t>
  </si>
  <si>
    <t>95 unleaded petrol (per litre)</t>
  </si>
  <si>
    <t>Public sector CPI</t>
  </si>
  <si>
    <t>Private sector CPI</t>
  </si>
  <si>
    <t>Upper</t>
  </si>
  <si>
    <t>Real unit labour cost gap</t>
  </si>
  <si>
    <t>Average level of wage settlement - percentage</t>
  </si>
  <si>
    <t>Source: Andrew Levy</t>
  </si>
  <si>
    <t>New vehicle CPI versus NEER</t>
  </si>
  <si>
    <t>Education inflation</t>
  </si>
  <si>
    <t>Contributions to headline inflation</t>
  </si>
  <si>
    <t>Core goods inflation</t>
  </si>
  <si>
    <t>CPI items with above-midpoint inflation</t>
  </si>
  <si>
    <t>Food and NAB inflation</t>
  </si>
  <si>
    <t>Bread and cereals inflation</t>
  </si>
  <si>
    <t>Meat inflation</t>
  </si>
  <si>
    <t>Unleaded petrol price in Gauteng</t>
  </si>
  <si>
    <t>Public versus private inflation</t>
  </si>
  <si>
    <t>Contributions to the unit labour cost gap</t>
  </si>
  <si>
    <t>Andrew Levy survey: average level of wage settlements</t>
  </si>
  <si>
    <t>1Q-2016</t>
  </si>
  <si>
    <t>2Q-2016</t>
  </si>
  <si>
    <t>3Q-2016</t>
  </si>
  <si>
    <t>4Q-2016</t>
  </si>
  <si>
    <t>1Q-2017</t>
  </si>
  <si>
    <t>2Q-2017</t>
  </si>
  <si>
    <t>3Q-2017</t>
  </si>
  <si>
    <t>4Q-2017</t>
  </si>
  <si>
    <t>1Q-2018</t>
  </si>
  <si>
    <t>2Q-2018</t>
  </si>
  <si>
    <t>3Q-2018</t>
  </si>
  <si>
    <t>4Q-2018</t>
  </si>
  <si>
    <t>1Q-2019</t>
  </si>
  <si>
    <t>2Q-2019</t>
  </si>
  <si>
    <t>3Q-2019</t>
  </si>
  <si>
    <t>4Q-2019</t>
  </si>
  <si>
    <t>1Q-2020</t>
  </si>
  <si>
    <t>2Q-2020</t>
  </si>
  <si>
    <t>3Q-2020</t>
  </si>
  <si>
    <t>4Q-2020</t>
  </si>
  <si>
    <t>MPC meeting dates</t>
  </si>
  <si>
    <t>1Q-2000</t>
  </si>
  <si>
    <t>2Q-2000</t>
  </si>
  <si>
    <t>3Q-2000</t>
  </si>
  <si>
    <t>4Q-2000</t>
  </si>
  <si>
    <t>1Q-2001</t>
  </si>
  <si>
    <t>2Q-2001</t>
  </si>
  <si>
    <t>3Q-2001</t>
  </si>
  <si>
    <t>4Q-2001</t>
  </si>
  <si>
    <t>1Q-2002</t>
  </si>
  <si>
    <t>2Q-2002</t>
  </si>
  <si>
    <t>3Q-2002</t>
  </si>
  <si>
    <t>4Q-2002</t>
  </si>
  <si>
    <t>1Q-2003</t>
  </si>
  <si>
    <t>2Q-2003</t>
  </si>
  <si>
    <t>3Q-2003</t>
  </si>
  <si>
    <t>4Q-2003</t>
  </si>
  <si>
    <t>1Q-2004</t>
  </si>
  <si>
    <t>2Q-2004</t>
  </si>
  <si>
    <t>3Q-2004</t>
  </si>
  <si>
    <t>4Q-2004</t>
  </si>
  <si>
    <t>1Q-2005</t>
  </si>
  <si>
    <t>2Q-2005</t>
  </si>
  <si>
    <t>3Q-2005</t>
  </si>
  <si>
    <t>4Q-2005</t>
  </si>
  <si>
    <t>1Q-2006</t>
  </si>
  <si>
    <t>2Q-2006</t>
  </si>
  <si>
    <t>3Q-2006</t>
  </si>
  <si>
    <t>4Q-2006</t>
  </si>
  <si>
    <t>1Q-2007</t>
  </si>
  <si>
    <t>2Q-2007</t>
  </si>
  <si>
    <t>3Q-2007</t>
  </si>
  <si>
    <t>4Q-2007</t>
  </si>
  <si>
    <t>1Q-2008</t>
  </si>
  <si>
    <t>2Q-2008</t>
  </si>
  <si>
    <t>3Q-2008</t>
  </si>
  <si>
    <t>4Q-2008</t>
  </si>
  <si>
    <t>1Q-2009</t>
  </si>
  <si>
    <t>2Q-2009</t>
  </si>
  <si>
    <t>3Q-2009</t>
  </si>
  <si>
    <t>4Q-2009</t>
  </si>
  <si>
    <t>1Q-2010</t>
  </si>
  <si>
    <t>2Q-2010</t>
  </si>
  <si>
    <t>3Q-2010</t>
  </si>
  <si>
    <t>4Q-2010</t>
  </si>
  <si>
    <t>1Q-2011</t>
  </si>
  <si>
    <t>2Q-2011</t>
  </si>
  <si>
    <t>3Q-2011</t>
  </si>
  <si>
    <t>4Q-2011</t>
  </si>
  <si>
    <t>1Q-2012</t>
  </si>
  <si>
    <t>2Q-2012</t>
  </si>
  <si>
    <t>3Q-2012</t>
  </si>
  <si>
    <t>4Q-2012</t>
  </si>
  <si>
    <t>1Q-2013</t>
  </si>
  <si>
    <t>2Q-2013</t>
  </si>
  <si>
    <t>3Q-2013</t>
  </si>
  <si>
    <t>4Q-2013</t>
  </si>
  <si>
    <t>1Q-2014</t>
  </si>
  <si>
    <t>2Q-2014</t>
  </si>
  <si>
    <t>3Q-2014</t>
  </si>
  <si>
    <t>4Q-2014</t>
  </si>
  <si>
    <t>1Q-2015</t>
  </si>
  <si>
    <t>2Q-2015</t>
  </si>
  <si>
    <t>3Q-2015</t>
  </si>
  <si>
    <t>4Q-2015</t>
  </si>
  <si>
    <t>Q1-2020</t>
  </si>
  <si>
    <t>Q1-2021</t>
  </si>
  <si>
    <t>Q1-2022</t>
  </si>
  <si>
    <t>Q1-2023</t>
  </si>
  <si>
    <t>Q2-2020</t>
  </si>
  <si>
    <t>Q2-2021</t>
  </si>
  <si>
    <t>Q2-2022</t>
  </si>
  <si>
    <t>Q2-2023</t>
  </si>
  <si>
    <t>Q3-2020</t>
  </si>
  <si>
    <t>Q4-2020</t>
  </si>
  <si>
    <t>Q3-2021</t>
  </si>
  <si>
    <t>Q4-2021</t>
  </si>
  <si>
    <t>Q3-2022</t>
  </si>
  <si>
    <t>Q4-2022</t>
  </si>
  <si>
    <t>Q3-2023</t>
  </si>
  <si>
    <t>Q4-2023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</si>
  <si>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</si>
  <si>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</si>
  <si>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</si>
  <si>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</si>
  <si>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</si>
  <si>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</si>
  <si>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</si>
  <si>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</si>
  <si>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</si>
  <si>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</si>
  <si>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</si>
  <si>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</si>
  <si>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</si>
  <si>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</si>
  <si>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</si>
  <si>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</si>
  <si>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Mar-2021</t>
  </si>
  <si>
    <t>Mar-2022</t>
  </si>
  <si>
    <t>Mar-2023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</si>
  <si>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</si>
  <si>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</si>
  <si>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</si>
  <si>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</si>
  <si>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</si>
  <si>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</si>
  <si>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</si>
  <si>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</si>
  <si>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</si>
  <si>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</si>
  <si>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</si>
  <si>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</si>
  <si>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</si>
  <si>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</si>
  <si>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</si>
  <si>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</si>
  <si>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Nominal exchange rate</t>
  </si>
  <si>
    <t>Services inflation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</si>
</sst>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64" formatCode="0.0"/>
    <numFmt numFmtId="165" formatCode="mmm\ yyyy"/>
    <numFmt numFmtId="166" formatCode="[$-1C09]dd\ mmmm\ yyyy;@"/>
    <numFmt numFmtId="167" formatCode="mmm\-yyyy"/>
    <numFmt numFmtId="168" formatCode="mmm/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8" fillId="0" borderId="0"/>
    <xf numFmtId="43" fontId="8" fillId="0" borderId="0" applyFont="0" applyFill="0" applyBorder="0" applyAlignment="0" applyProtection="0"/>
  </cellStyleXfs>
  <cellXfs count="76">
    <xf numFmtId="0" fontId="0" fillId="0" borderId="0" xfId="0"/>
    <xf numFmtId="17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0" fontId="0" fillId="0" borderId="0" xfId="0" applyFill="1"/>
    <xf numFmtId="0" fontId="1" fillId="0" borderId="0" xfId="0" applyFont="1"/>
    <xf numFmtId="17" fontId="0" fillId="0" borderId="0" xfId="0" applyNumberFormat="1" applyFill="1"/>
    <xf numFmtId="0" fontId="1" fillId="0" borderId="0" xfId="0" applyFont="1" applyFill="1"/>
    <xf numFmtId="0" fontId="0" fillId="0" borderId="0" xfId="0" applyFont="1" applyFill="1"/>
    <xf numFmtId="0" fontId="3" fillId="0" borderId="0" xfId="1"/>
    <xf numFmtId="2" fontId="0" fillId="0" borderId="0" xfId="0" applyNumberFormat="1"/>
    <xf numFmtId="0" fontId="4" fillId="0" borderId="0" xfId="0" applyFont="1"/>
    <xf numFmtId="0" fontId="3" fillId="0" borderId="0" xfId="1" applyFill="1" applyBorder="1" applyAlignment="1"/>
    <xf numFmtId="165" fontId="0" fillId="0" borderId="0" xfId="0" applyNumberFormat="1" applyFill="1"/>
    <xf numFmtId="0" fontId="5" fillId="0" borderId="0" xfId="0" applyFont="1" applyAlignment="1">
      <alignment vertical="center"/>
    </xf>
    <xf numFmtId="0" fontId="1" fillId="0" borderId="0" xfId="0" applyFont="1" applyFill="1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Font="1"/>
    <xf numFmtId="0" fontId="3" fillId="0" borderId="0" xfId="1" applyFill="1" applyBorder="1" applyAlignment="1">
      <alignment horizontal="center"/>
    </xf>
    <xf numFmtId="0" fontId="6" fillId="0" borderId="0" xfId="0" applyFont="1"/>
    <xf numFmtId="0" fontId="2" fillId="0" borderId="0" xfId="0" applyFont="1" applyFill="1"/>
    <xf numFmtId="2" fontId="2" fillId="0" borderId="0" xfId="0" applyNumberFormat="1" applyFont="1" applyFill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vertical="center" wrapText="1"/>
    </xf>
    <xf numFmtId="0" fontId="3" fillId="0" borderId="0" xfId="1" applyFill="1" applyBorder="1" applyAlignment="1">
      <alignment horizontal="center"/>
    </xf>
    <xf numFmtId="164" fontId="0" fillId="0" borderId="0" xfId="0" applyNumberFormat="1" applyFont="1"/>
    <xf numFmtId="164" fontId="0" fillId="0" borderId="0" xfId="0" applyNumberFormat="1" applyFont="1" applyFill="1"/>
    <xf numFmtId="164" fontId="2" fillId="2" borderId="0" xfId="0" applyNumberFormat="1" applyFont="1" applyFill="1" applyAlignment="1">
      <alignment vertical="center" wrapText="1"/>
    </xf>
    <xf numFmtId="164" fontId="2" fillId="2" borderId="0" xfId="0" applyNumberFormat="1" applyFont="1" applyFill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166" fontId="0" fillId="0" borderId="0" xfId="0" applyNumberFormat="1" applyFont="1" applyFill="1"/>
    <xf numFmtId="2" fontId="0" fillId="0" borderId="0" xfId="0" applyNumberFormat="1" applyFont="1" applyFill="1" applyAlignment="1">
      <alignment vertical="center" wrapText="1"/>
    </xf>
    <xf numFmtId="0" fontId="3" fillId="0" borderId="0" xfId="1" applyFont="1" applyFill="1" applyBorder="1" applyAlignment="1"/>
    <xf numFmtId="17" fontId="0" fillId="0" borderId="0" xfId="0" quotePrefix="1" applyNumberFormat="1"/>
    <xf numFmtId="0" fontId="0" fillId="0" borderId="0" xfId="0" quotePrefix="1"/>
    <xf numFmtId="164" fontId="0" fillId="0" borderId="0" xfId="0" applyNumberFormat="1" applyAlignment="1">
      <alignment vertical="center" wrapText="1"/>
    </xf>
    <xf numFmtId="0" fontId="1" fillId="0" borderId="0" xfId="0" applyFont="1" applyAlignment="1">
      <alignment vertical="center" wrapText="1"/>
    </xf>
    <xf numFmtId="164" fontId="0" fillId="2" borderId="0" xfId="0" applyNumberFormat="1" applyFill="1" applyAlignment="1">
      <alignment vertical="center" wrapText="1"/>
    </xf>
    <xf numFmtId="167" fontId="2" fillId="0" borderId="0" xfId="2" quotePrefix="1" applyNumberFormat="1" applyFont="1" applyFill="1"/>
    <xf numFmtId="164" fontId="2" fillId="0" borderId="0" xfId="2" applyNumberFormat="1" applyFont="1" applyFill="1"/>
    <xf numFmtId="167" fontId="2" fillId="0" borderId="0" xfId="2" applyNumberFormat="1" applyFont="1" applyFill="1"/>
    <xf numFmtId="0" fontId="9" fillId="0" borderId="0" xfId="2" applyFont="1" applyFill="1"/>
    <xf numFmtId="0" fontId="9" fillId="0" borderId="0" xfId="0" applyFont="1" applyFill="1"/>
    <xf numFmtId="16" fontId="9" fillId="0" borderId="0" xfId="0" quotePrefix="1" applyNumberFormat="1" applyFont="1" applyFill="1"/>
    <xf numFmtId="17" fontId="1" fillId="0" borderId="0" xfId="0" quotePrefix="1" applyNumberFormat="1" applyFont="1"/>
    <xf numFmtId="2" fontId="0" fillId="0" borderId="0" xfId="0" applyNumberFormat="1" applyFill="1"/>
    <xf numFmtId="0" fontId="2" fillId="2" borderId="0" xfId="0" applyFont="1" applyFill="1"/>
    <xf numFmtId="2" fontId="0" fillId="2" borderId="0" xfId="0" applyNumberFormat="1" applyFill="1"/>
    <xf numFmtId="17" fontId="0" fillId="0" borderId="0" xfId="0" applyNumberFormat="1" applyAlignment="1">
      <alignment vertical="center" wrapText="1"/>
    </xf>
    <xf numFmtId="17" fontId="0" fillId="0" borderId="0" xfId="0" quotePrefix="1" applyNumberFormat="1" applyAlignment="1">
      <alignment vertical="center" wrapText="1"/>
    </xf>
    <xf numFmtId="0" fontId="1" fillId="0" borderId="0" xfId="0" quotePrefix="1" applyFont="1" applyAlignment="1">
      <alignment horizontal="center"/>
    </xf>
    <xf numFmtId="1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Fill="1" applyBorder="1"/>
    <xf numFmtId="164" fontId="0" fillId="0" borderId="0" xfId="0" applyNumberFormat="1" applyFont="1" applyFill="1" applyBorder="1"/>
    <xf numFmtId="17" fontId="0" fillId="0" borderId="0" xfId="0" applyNumberFormat="1" applyFont="1" applyFill="1"/>
    <xf numFmtId="0" fontId="2" fillId="0" borderId="0" xfId="0" applyFont="1" applyFill="1" applyBorder="1"/>
    <xf numFmtId="164" fontId="2" fillId="0" borderId="0" xfId="0" applyNumberFormat="1" applyFont="1" applyFill="1" applyBorder="1"/>
    <xf numFmtId="168" fontId="0" fillId="0" borderId="0" xfId="0" quotePrefix="1" applyNumberFormat="1"/>
    <xf numFmtId="0" fontId="0" fillId="3" borderId="0" xfId="0" quotePrefix="1" applyFill="1"/>
    <xf numFmtId="0" fontId="0" fillId="3" borderId="0" xfId="0" applyFill="1"/>
    <xf numFmtId="0" fontId="0" fillId="0" borderId="0" xfId="0" quotePrefix="1" applyFill="1"/>
    <xf numFmtId="164" fontId="0" fillId="3" borderId="0" xfId="0" applyNumberFormat="1" applyFill="1"/>
    <xf numFmtId="17" fontId="0" fillId="0" borderId="0" xfId="0" applyNumberFormat="1" applyAlignment="1">
      <alignment horizontal="center"/>
    </xf>
    <xf numFmtId="168" fontId="0" fillId="0" borderId="0" xfId="0" quotePrefix="1" applyNumberFormat="1" applyAlignment="1">
      <alignment horizontal="left"/>
    </xf>
    <xf numFmtId="168" fontId="0" fillId="0" borderId="0" xfId="0" applyNumberFormat="1"/>
    <xf numFmtId="0" fontId="3" fillId="0" borderId="0" xfId="1" applyFont="1" applyFill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4">
    <cellStyle name="Comma 2" xfId="3"/>
    <cellStyle name="Hyperlink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9" Type="http://schemas.openxmlformats.org/officeDocument/2006/relationships/theme" Target="theme/theme1.xml"/><Relationship Id="rId21" Type="http://schemas.openxmlformats.org/officeDocument/2006/relationships/externalLink" Target="externalLinks/externalLink2.xml"/><Relationship Id="rId34" Type="http://schemas.openxmlformats.org/officeDocument/2006/relationships/externalLink" Target="externalLinks/externalLink15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0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1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112395</xdr:colOff>
      <xdr:row>1</xdr:row>
      <xdr:rowOff>148590</xdr:rowOff>
    </xdr:from>
    <xdr:to>
      <xdr:col>12</xdr:col>
      <xdr:colOff>150495</xdr:colOff>
      <xdr:row>17</xdr:row>
      <xdr:rowOff>95250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36795" y="339090"/>
          <a:ext cx="3086100" cy="299466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126998</xdr:rowOff>
    </xdr:from>
    <xdr:to>
      <xdr:col>11</xdr:col>
      <xdr:colOff>113927</xdr:colOff>
      <xdr:row>17</xdr:row>
      <xdr:rowOff>13073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55646" y="306292"/>
          <a:ext cx="3182471" cy="294341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60960</xdr:rowOff>
    </xdr:from>
    <xdr:to>
      <xdr:col>12</xdr:col>
      <xdr:colOff>523505</xdr:colOff>
      <xdr:row>16</xdr:row>
      <xdr:rowOff>117760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77840" y="243840"/>
          <a:ext cx="2961905" cy="28000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167640</xdr:rowOff>
    </xdr:from>
    <xdr:to>
      <xdr:col>8</xdr:col>
      <xdr:colOff>243840</xdr:colOff>
      <xdr:row>17</xdr:row>
      <xdr:rowOff>182537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41520" y="350520"/>
          <a:ext cx="3291840" cy="294097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449580</xdr:colOff>
      <xdr:row>1</xdr:row>
      <xdr:rowOff>91440</xdr:rowOff>
    </xdr:from>
    <xdr:to>
      <xdr:col>13</xdr:col>
      <xdr:colOff>152400</xdr:colOff>
      <xdr:row>17</xdr:row>
      <xdr:rowOff>117755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39640" y="274320"/>
          <a:ext cx="3360420" cy="295239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2</xdr:row>
      <xdr:rowOff>30480</xdr:rowOff>
    </xdr:from>
    <xdr:to>
      <xdr:col>10</xdr:col>
      <xdr:colOff>53340</xdr:colOff>
      <xdr:row>17</xdr:row>
      <xdr:rowOff>167302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760" y="396240"/>
          <a:ext cx="3139440" cy="2880022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1</xdr:row>
      <xdr:rowOff>152400</xdr:rowOff>
    </xdr:from>
    <xdr:to>
      <xdr:col>10</xdr:col>
      <xdr:colOff>312420</xdr:colOff>
      <xdr:row>18</xdr:row>
      <xdr:rowOff>45720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97580" y="335280"/>
          <a:ext cx="3208020" cy="300228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121920</xdr:colOff>
      <xdr:row>3</xdr:row>
      <xdr:rowOff>22860</xdr:rowOff>
    </xdr:from>
    <xdr:to>
      <xdr:col>9</xdr:col>
      <xdr:colOff>243840</xdr:colOff>
      <xdr:row>18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13660" y="571500"/>
          <a:ext cx="3169920" cy="279654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30480</xdr:rowOff>
    </xdr:from>
    <xdr:to>
      <xdr:col>9</xdr:col>
      <xdr:colOff>607695</xdr:colOff>
      <xdr:row>17</xdr:row>
      <xdr:rowOff>134918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7620" y="396240"/>
          <a:ext cx="3147060" cy="2847638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381000</xdr:colOff>
      <xdr:row>2</xdr:row>
      <xdr:rowOff>144780</xdr:rowOff>
    </xdr:from>
    <xdr:to>
      <xdr:col>14</xdr:col>
      <xdr:colOff>380648</xdr:colOff>
      <xdr:row>18</xdr:row>
      <xdr:rowOff>96823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44740" y="510540"/>
          <a:ext cx="3047648" cy="28781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548640</xdr:colOff>
      <xdr:row>2</xdr:row>
      <xdr:rowOff>91440</xdr:rowOff>
    </xdr:from>
    <xdr:to>
      <xdr:col>15</xdr:col>
      <xdr:colOff>129540</xdr:colOff>
      <xdr:row>17</xdr:row>
      <xdr:rowOff>165360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07780" y="457200"/>
          <a:ext cx="2743200" cy="30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2</xdr:row>
      <xdr:rowOff>152400</xdr:rowOff>
    </xdr:from>
    <xdr:to>
      <xdr:col>9</xdr:col>
      <xdr:colOff>579120</xdr:colOff>
      <xdr:row>17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77840" y="518160"/>
          <a:ext cx="3070860" cy="27736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10</xdr:col>
      <xdr:colOff>60960</xdr:colOff>
      <xdr:row>14</xdr:row>
      <xdr:rowOff>136831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55920" y="868680"/>
          <a:ext cx="3108960" cy="28571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419100</xdr:colOff>
      <xdr:row>1</xdr:row>
      <xdr:rowOff>83820</xdr:rowOff>
    </xdr:from>
    <xdr:to>
      <xdr:col>9</xdr:col>
      <xdr:colOff>605790</xdr:colOff>
      <xdr:row>16</xdr:row>
      <xdr:rowOff>47295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46120" y="266700"/>
          <a:ext cx="3246120" cy="280573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121920</xdr:rowOff>
    </xdr:from>
    <xdr:to>
      <xdr:col>11</xdr:col>
      <xdr:colOff>182880</xdr:colOff>
      <xdr:row>17</xdr:row>
      <xdr:rowOff>49204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5260" y="304800"/>
          <a:ext cx="3230880" cy="28533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91440</xdr:rowOff>
    </xdr:from>
    <xdr:to>
      <xdr:col>12</xdr:col>
      <xdr:colOff>129540</xdr:colOff>
      <xdr:row>17</xdr:row>
      <xdr:rowOff>113952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12180" y="274320"/>
          <a:ext cx="3177540" cy="294859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144780</xdr:colOff>
      <xdr:row>1</xdr:row>
      <xdr:rowOff>160020</xdr:rowOff>
    </xdr:from>
    <xdr:to>
      <xdr:col>12</xdr:col>
      <xdr:colOff>297180</xdr:colOff>
      <xdr:row>17</xdr:row>
      <xdr:rowOff>91440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50080" y="342900"/>
          <a:ext cx="3200400" cy="28575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411480</xdr:colOff>
      <xdr:row>1</xdr:row>
      <xdr:rowOff>83820</xdr:rowOff>
    </xdr:from>
    <xdr:to>
      <xdr:col>11</xdr:col>
      <xdr:colOff>502920</xdr:colOff>
      <xdr:row>17</xdr:row>
      <xdr:rowOff>30142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266700"/>
          <a:ext cx="3139440" cy="287240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yp&#225;lit%20na%20cd\finan&#269;n&#237;%20stabilita\infrastruktura\CERTIS\CCPOL03hodno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odbor413\Trh%20pr&#225;ce\3MZD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PRUMYSLz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mzd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Sz_414\dolareur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NEZA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NEZA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VYHL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03478\Temporary%20Internet%20Files\OLK2C0\Ju&#382;iv\bankyFSR04\koncentr_konkurenc\Ju&#382;iv\Bul2001\Bdoh98.xls\BDOHxl-1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3"/>
  <sheetViews>
    <sheetView showGridLines="0" tabSelected="1" workbookViewId="0"/>
  </sheetViews>
  <sheetFormatPr defaultRowHeight="14.5" x14ac:dyDescent="0.35"/>
  <cols>
    <col min="2" max="2" width="12.81640625" customWidth="1"/>
  </cols>
  <sheetData>
    <row r="2" spans="2:3" ht="18.5" x14ac:dyDescent="0.45">
      <c r="B2" s="11" t="s">
        <v>51</v>
      </c>
    </row>
    <row r="4" spans="2:3" ht="18.5" x14ac:dyDescent="0.45">
      <c r="B4" s="11" t="s">
        <v>39</v>
      </c>
    </row>
    <row r="5" spans="2:3" ht="18.5" x14ac:dyDescent="0.45">
      <c r="B5" s="11"/>
    </row>
    <row r="6" spans="2:3" x14ac:dyDescent="0.35">
      <c r="B6" s="9" t="s">
        <v>1</v>
      </c>
      <c r="C6" t="s">
        <v>52</v>
      </c>
    </row>
    <row r="7" spans="2:3" x14ac:dyDescent="0.35">
      <c r="B7" s="9" t="s">
        <v>2</v>
      </c>
      <c r="C7" t="s">
        <v>90</v>
      </c>
    </row>
    <row r="8" spans="2:3" x14ac:dyDescent="0.35">
      <c r="B8" s="9" t="s">
        <v>14</v>
      </c>
      <c r="C8" t="s">
        <v>237</v>
      </c>
    </row>
    <row r="9" spans="2:3" x14ac:dyDescent="0.35">
      <c r="B9" s="9" t="s">
        <v>3</v>
      </c>
      <c r="C9" t="s">
        <v>91</v>
      </c>
    </row>
    <row r="10" spans="2:3" x14ac:dyDescent="0.35">
      <c r="B10" s="9" t="s">
        <v>4</v>
      </c>
      <c r="C10" t="s">
        <v>88</v>
      </c>
    </row>
    <row r="11" spans="2:3" x14ac:dyDescent="0.35">
      <c r="B11" s="9" t="s">
        <v>5</v>
      </c>
      <c r="C11" t="s">
        <v>92</v>
      </c>
    </row>
    <row r="12" spans="2:3" x14ac:dyDescent="0.35">
      <c r="B12" s="9" t="s">
        <v>6</v>
      </c>
      <c r="C12" t="s">
        <v>93</v>
      </c>
    </row>
    <row r="13" spans="2:3" x14ac:dyDescent="0.35">
      <c r="B13" s="9" t="s">
        <v>38</v>
      </c>
      <c r="C13" t="s">
        <v>94</v>
      </c>
    </row>
    <row r="14" spans="2:3" x14ac:dyDescent="0.35">
      <c r="B14" s="9" t="s">
        <v>7</v>
      </c>
      <c r="C14" t="s">
        <v>95</v>
      </c>
    </row>
    <row r="15" spans="2:3" x14ac:dyDescent="0.35">
      <c r="B15" s="9" t="s">
        <v>8</v>
      </c>
      <c r="C15" t="s">
        <v>89</v>
      </c>
    </row>
    <row r="16" spans="2:3" x14ac:dyDescent="0.35">
      <c r="B16" s="9" t="s">
        <v>10</v>
      </c>
      <c r="C16" s="17" t="s">
        <v>44</v>
      </c>
    </row>
    <row r="17" spans="2:3" x14ac:dyDescent="0.35">
      <c r="B17" s="9" t="s">
        <v>15</v>
      </c>
      <c r="C17" t="s">
        <v>96</v>
      </c>
    </row>
    <row r="18" spans="2:3" x14ac:dyDescent="0.35">
      <c r="B18" s="9" t="s">
        <v>11</v>
      </c>
      <c r="C18" t="s">
        <v>97</v>
      </c>
    </row>
    <row r="19" spans="2:3" x14ac:dyDescent="0.35">
      <c r="B19" s="9" t="s">
        <v>21</v>
      </c>
      <c r="C19" t="s">
        <v>98</v>
      </c>
    </row>
    <row r="20" spans="2:3" x14ac:dyDescent="0.35">
      <c r="B20" s="9" t="s">
        <v>13</v>
      </c>
      <c r="C20" t="s">
        <v>99</v>
      </c>
    </row>
    <row r="21" spans="2:3" x14ac:dyDescent="0.35">
      <c r="B21" s="9" t="s">
        <v>45</v>
      </c>
      <c r="C21" t="s">
        <v>20</v>
      </c>
    </row>
    <row r="22" spans="2:3" x14ac:dyDescent="0.35">
      <c r="B22" s="9" t="s">
        <v>46</v>
      </c>
      <c r="C22" t="s">
        <v>236</v>
      </c>
    </row>
    <row r="23" spans="2:3" x14ac:dyDescent="0.35">
      <c r="B23" s="9" t="s">
        <v>47</v>
      </c>
      <c r="C23" t="s">
        <v>33</v>
      </c>
    </row>
  </sheetData>
  <hyperlinks>
    <hyperlink ref="B6" location="'Figure 5.1'!A1" display="Figure 5.1"/>
    <hyperlink ref="B7" location="'Figure 5.2'!A1" display="Figure 5.2"/>
    <hyperlink ref="B9" location="'Figure 5.6'!A1" display="Figure 5.6"/>
    <hyperlink ref="B10" location="'Figure 5.7'!A1" display="Figure 5.7"/>
    <hyperlink ref="B11" location="'Figure 5.8'!A1" display="Figure 5.8"/>
    <hyperlink ref="B12" location="'Figure 5.9'!A1" display="Figure 5.9"/>
    <hyperlink ref="B13" location="'Figure 5.10'!A1" display="Figure 5.10"/>
    <hyperlink ref="B14" location="'Figure 5.11'!A1" display="Figure 5.11"/>
    <hyperlink ref="B16" location="'Figure 5.13'!A1" display="Figure 5.13"/>
    <hyperlink ref="B17:B18" location="'Figure 5.12'!A1" display="Figure 5.12"/>
    <hyperlink ref="B17" location="'Figure 5.14'!A1" display="Figure 5.14"/>
    <hyperlink ref="B18" location="'Figure 5.15'!A1" display="Figure 5.15"/>
    <hyperlink ref="B8" location="'Figure 5.5'!A1" display="Figure 5.5"/>
    <hyperlink ref="B15" location="'Figure 5.12'!A1" display="Figure 5.12"/>
    <hyperlink ref="B19:B21" location="'Figure 5.12'!A1" display="Figure 5.12"/>
    <hyperlink ref="B19" location="'Figure 5.16'!A1" display="Figure 5.16"/>
    <hyperlink ref="B20" location="'Figure 5.17'!A1" display="Figure 5.17"/>
    <hyperlink ref="B21" location="'Figure 5.18'!A1" display="Figure 5.18"/>
    <hyperlink ref="B22" location="'Figure 5.19'!A1" display="Figure 5.19"/>
    <hyperlink ref="B23" location="'Figure 5.20'!A1" display="Figure 5.20"/>
  </hyperlinks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workbookViewId="0">
      <selection activeCell="H18" sqref="H18:I18"/>
    </sheetView>
  </sheetViews>
  <sheetFormatPr defaultRowHeight="14.5" x14ac:dyDescent="0.35"/>
  <cols>
    <col min="2" max="2" width="14.453125" customWidth="1"/>
    <col min="3" max="3" width="14.81640625" customWidth="1"/>
    <col min="4" max="4" width="11.1796875" customWidth="1"/>
    <col min="5" max="5" width="10.453125" customWidth="1"/>
  </cols>
  <sheetData>
    <row r="1" spans="1:6" x14ac:dyDescent="0.35">
      <c r="A1" s="5" t="str">
        <f>CONCATENATE("Figure 5.11 ",Contents!C14)</f>
        <v>Figure 5.11 Meat inflation</v>
      </c>
    </row>
    <row r="2" spans="1:6" x14ac:dyDescent="0.35">
      <c r="A2" s="5"/>
    </row>
    <row r="3" spans="1:6" x14ac:dyDescent="0.35">
      <c r="A3" s="5" t="s">
        <v>16</v>
      </c>
      <c r="B3" s="5" t="s">
        <v>12</v>
      </c>
      <c r="C3" s="5" t="s">
        <v>17</v>
      </c>
      <c r="D3" s="5" t="s">
        <v>32</v>
      </c>
      <c r="E3" s="5" t="s">
        <v>40</v>
      </c>
      <c r="F3" s="45" t="s">
        <v>74</v>
      </c>
    </row>
    <row r="4" spans="1:6" x14ac:dyDescent="0.35">
      <c r="A4" s="17" t="s">
        <v>205</v>
      </c>
      <c r="B4" s="2">
        <v>9.5554777738883878</v>
      </c>
      <c r="C4" s="2"/>
      <c r="D4" s="2"/>
      <c r="E4" s="2"/>
      <c r="F4" s="2"/>
    </row>
    <row r="5" spans="1:6" x14ac:dyDescent="0.35">
      <c r="A5" s="17" t="s">
        <v>206</v>
      </c>
      <c r="B5" s="2">
        <v>11.951640759930582</v>
      </c>
      <c r="C5" s="2"/>
      <c r="D5" s="2"/>
      <c r="E5" s="2"/>
      <c r="F5" s="2"/>
    </row>
    <row r="6" spans="1:6" x14ac:dyDescent="0.35">
      <c r="A6" s="17" t="s">
        <v>207</v>
      </c>
      <c r="B6" s="2">
        <v>14.974003466203879</v>
      </c>
      <c r="C6" s="2"/>
      <c r="D6" s="2"/>
      <c r="E6" s="2"/>
      <c r="F6" s="2"/>
    </row>
    <row r="7" spans="1:6" x14ac:dyDescent="0.35">
      <c r="A7" s="17" t="s">
        <v>208</v>
      </c>
      <c r="B7" s="2">
        <v>14.79972844534927</v>
      </c>
      <c r="C7" s="2"/>
      <c r="D7" s="2"/>
      <c r="E7" s="2"/>
      <c r="F7" s="2"/>
    </row>
    <row r="8" spans="1:6" x14ac:dyDescent="0.35">
      <c r="A8" s="17" t="s">
        <v>209</v>
      </c>
      <c r="B8" s="2">
        <v>11.597444089456911</v>
      </c>
      <c r="C8" s="2"/>
      <c r="D8" s="2"/>
      <c r="E8" s="2"/>
      <c r="F8" s="2"/>
    </row>
    <row r="9" spans="1:6" x14ac:dyDescent="0.35">
      <c r="A9" s="17" t="s">
        <v>210</v>
      </c>
      <c r="B9" s="2">
        <v>7.837087318729119</v>
      </c>
      <c r="C9" s="2"/>
      <c r="D9" s="2"/>
      <c r="E9" s="2"/>
      <c r="F9" s="2"/>
    </row>
    <row r="10" spans="1:6" x14ac:dyDescent="0.35">
      <c r="A10" s="17" t="s">
        <v>211</v>
      </c>
      <c r="B10" s="3">
        <v>5.2155562255053134</v>
      </c>
      <c r="C10" s="3"/>
      <c r="D10" s="3"/>
      <c r="E10" s="3"/>
      <c r="F10" s="3"/>
    </row>
    <row r="11" spans="1:6" x14ac:dyDescent="0.35">
      <c r="A11" s="17" t="s">
        <v>212</v>
      </c>
      <c r="B11" s="2">
        <v>2.8681253696035025</v>
      </c>
      <c r="C11" s="2"/>
      <c r="D11" s="2"/>
      <c r="E11" s="2"/>
      <c r="F11" s="2"/>
    </row>
    <row r="12" spans="1:6" x14ac:dyDescent="0.35">
      <c r="A12" s="17" t="s">
        <v>213</v>
      </c>
      <c r="B12" s="2">
        <v>-0.3</v>
      </c>
      <c r="C12" s="25"/>
      <c r="D12" s="25"/>
      <c r="E12" s="25"/>
      <c r="F12" s="2"/>
    </row>
    <row r="13" spans="1:6" x14ac:dyDescent="0.35">
      <c r="A13" s="17" t="s">
        <v>214</v>
      </c>
      <c r="B13" s="2">
        <v>-0.6</v>
      </c>
      <c r="C13" s="25">
        <v>-0.6</v>
      </c>
      <c r="D13" s="25"/>
      <c r="E13" s="25"/>
      <c r="F13" s="2"/>
    </row>
    <row r="14" spans="1:6" x14ac:dyDescent="0.35">
      <c r="A14" s="17" t="s">
        <v>215</v>
      </c>
      <c r="B14" s="2">
        <v>0.7</v>
      </c>
      <c r="C14" s="27">
        <v>0.7</v>
      </c>
      <c r="D14" s="22"/>
      <c r="E14" s="22"/>
      <c r="F14" s="22"/>
    </row>
    <row r="15" spans="1:6" x14ac:dyDescent="0.35">
      <c r="A15" s="17" t="s">
        <v>216</v>
      </c>
      <c r="B15" s="2">
        <v>1.6</v>
      </c>
      <c r="C15" s="27">
        <v>2.8</v>
      </c>
      <c r="D15" s="22">
        <v>1.6</v>
      </c>
      <c r="E15" s="22"/>
      <c r="F15" s="22"/>
    </row>
    <row r="16" spans="1:6" x14ac:dyDescent="0.35">
      <c r="A16" s="17" t="s">
        <v>185</v>
      </c>
      <c r="B16" s="2">
        <v>3.8</v>
      </c>
      <c r="C16" s="27">
        <v>5</v>
      </c>
      <c r="D16" s="28">
        <v>3.5</v>
      </c>
      <c r="E16" s="22"/>
      <c r="F16" s="22"/>
    </row>
    <row r="17" spans="1:9" x14ac:dyDescent="0.35">
      <c r="A17" s="17" t="s">
        <v>189</v>
      </c>
      <c r="B17" s="2">
        <v>5.6</v>
      </c>
      <c r="C17" s="27">
        <v>5.6</v>
      </c>
      <c r="D17" s="28">
        <v>4.4000000000000004</v>
      </c>
      <c r="E17" s="22">
        <v>5.6</v>
      </c>
      <c r="F17" s="22"/>
    </row>
    <row r="18" spans="1:9" x14ac:dyDescent="0.35">
      <c r="A18" s="17" t="s">
        <v>193</v>
      </c>
      <c r="B18" s="2">
        <v>4.5999999999999996</v>
      </c>
      <c r="C18" s="23"/>
      <c r="D18" s="28">
        <v>4.8</v>
      </c>
      <c r="E18" s="27">
        <v>4.8576984380455439</v>
      </c>
      <c r="F18" s="22"/>
      <c r="H18" s="74" t="s">
        <v>9</v>
      </c>
      <c r="I18" s="74"/>
    </row>
    <row r="19" spans="1:9" x14ac:dyDescent="0.35">
      <c r="A19" s="17" t="s">
        <v>194</v>
      </c>
      <c r="B19" s="2">
        <v>6.6</v>
      </c>
      <c r="C19" s="23"/>
      <c r="D19" s="28">
        <v>4.9000000000000004</v>
      </c>
      <c r="E19" s="27">
        <v>4.7</v>
      </c>
      <c r="F19" s="22">
        <v>6.6</v>
      </c>
    </row>
    <row r="20" spans="1:9" x14ac:dyDescent="0.35">
      <c r="A20" s="17" t="s">
        <v>186</v>
      </c>
      <c r="C20" s="23"/>
      <c r="D20" s="22"/>
      <c r="E20" s="27">
        <v>4.3056742669095831</v>
      </c>
      <c r="F20" s="27">
        <v>7.1</v>
      </c>
    </row>
    <row r="21" spans="1:9" x14ac:dyDescent="0.35">
      <c r="A21" s="17" t="s">
        <v>190</v>
      </c>
      <c r="B21" s="4"/>
      <c r="C21" s="23"/>
      <c r="D21" s="22"/>
      <c r="E21" s="27">
        <v>3.9207444025763381</v>
      </c>
      <c r="F21" s="27">
        <v>6.7</v>
      </c>
    </row>
    <row r="22" spans="1:9" x14ac:dyDescent="0.35">
      <c r="A22" s="17" t="s">
        <v>195</v>
      </c>
      <c r="B22" s="4"/>
      <c r="C22" s="23"/>
      <c r="D22" s="22"/>
      <c r="E22" s="23"/>
      <c r="F22" s="27">
        <v>5.9</v>
      </c>
    </row>
    <row r="23" spans="1:9" x14ac:dyDescent="0.35">
      <c r="A23" s="17" t="s">
        <v>196</v>
      </c>
      <c r="B23" s="4"/>
      <c r="C23" s="23"/>
      <c r="D23" s="22"/>
      <c r="E23" s="23"/>
      <c r="F23" s="27">
        <v>5.2</v>
      </c>
    </row>
    <row r="24" spans="1:9" x14ac:dyDescent="0.35">
      <c r="A24" s="17"/>
    </row>
    <row r="25" spans="1:9" x14ac:dyDescent="0.35">
      <c r="A25" s="8" t="s">
        <v>24</v>
      </c>
    </row>
    <row r="26" spans="1:9" x14ac:dyDescent="0.35">
      <c r="A26" t="s">
        <v>49</v>
      </c>
    </row>
    <row r="27" spans="1:9" x14ac:dyDescent="0.35">
      <c r="A27" s="17"/>
    </row>
    <row r="28" spans="1:9" x14ac:dyDescent="0.35">
      <c r="A28" s="17"/>
    </row>
    <row r="29" spans="1:9" x14ac:dyDescent="0.35">
      <c r="A29" s="17"/>
    </row>
    <row r="30" spans="1:9" x14ac:dyDescent="0.35">
      <c r="A30" s="17"/>
    </row>
    <row r="31" spans="1:9" x14ac:dyDescent="0.35">
      <c r="A31" s="17"/>
    </row>
  </sheetData>
  <mergeCells count="1">
    <mergeCell ref="H18:I18"/>
  </mergeCells>
  <hyperlinks>
    <hyperlink ref="H18:I18" location="Contents!A1" display="Back to content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showGridLines="0" zoomScale="102" zoomScaleNormal="102" workbookViewId="0">
      <selection activeCell="G19" sqref="G19:H19"/>
    </sheetView>
  </sheetViews>
  <sheetFormatPr defaultRowHeight="14.5" x14ac:dyDescent="0.35"/>
  <cols>
    <col min="1" max="1" width="19.54296875" customWidth="1"/>
    <col min="2" max="5" width="15.81640625" customWidth="1"/>
  </cols>
  <sheetData>
    <row r="1" spans="1:5" x14ac:dyDescent="0.35">
      <c r="A1" s="5" t="str">
        <f>CONCATENATE("Figure 5.12 ",Contents!C15)</f>
        <v>Figure 5.12 Education inflation</v>
      </c>
      <c r="B1" s="5"/>
      <c r="C1" s="5"/>
    </row>
    <row r="2" spans="1:5" x14ac:dyDescent="0.35">
      <c r="A2" s="5"/>
      <c r="B2" s="5"/>
      <c r="C2" s="5"/>
    </row>
    <row r="3" spans="1:5" s="59" customFormat="1" ht="29" x14ac:dyDescent="0.35">
      <c r="A3" s="54" t="s">
        <v>16</v>
      </c>
      <c r="B3" s="54" t="s">
        <v>75</v>
      </c>
      <c r="C3" s="54" t="s">
        <v>76</v>
      </c>
      <c r="D3" s="54" t="s">
        <v>77</v>
      </c>
      <c r="E3" s="54" t="s">
        <v>78</v>
      </c>
    </row>
    <row r="4" spans="1:5" x14ac:dyDescent="0.35">
      <c r="A4" s="1" t="s">
        <v>79</v>
      </c>
      <c r="B4" s="2">
        <v>7.6054755705160648</v>
      </c>
      <c r="C4" s="2">
        <v>7.4523227704831099</v>
      </c>
      <c r="D4" s="2">
        <v>4.4726400328862281</v>
      </c>
      <c r="E4" s="2">
        <v>6.310926921074973</v>
      </c>
    </row>
    <row r="5" spans="1:5" x14ac:dyDescent="0.35">
      <c r="A5" s="34" t="s">
        <v>217</v>
      </c>
      <c r="B5" s="2">
        <v>3.499999999999992</v>
      </c>
      <c r="C5" s="2">
        <v>3.499999999999992</v>
      </c>
      <c r="D5" s="2">
        <v>4.6999999999999931</v>
      </c>
      <c r="E5" s="2">
        <v>3.9501714797867349</v>
      </c>
    </row>
    <row r="6" spans="1:5" x14ac:dyDescent="0.35">
      <c r="A6" s="34" t="s">
        <v>218</v>
      </c>
      <c r="B6" s="2">
        <v>4.4999999999999929</v>
      </c>
      <c r="C6" s="2">
        <v>4.4999999999999929</v>
      </c>
      <c r="D6" s="2">
        <v>5.699999999999994</v>
      </c>
      <c r="E6" s="2">
        <v>4.9534187222849635</v>
      </c>
    </row>
    <row r="7" spans="1:5" x14ac:dyDescent="0.35">
      <c r="A7" s="34" t="s">
        <v>219</v>
      </c>
      <c r="B7" s="2">
        <v>5.0000000000000044</v>
      </c>
      <c r="C7" s="2">
        <v>5.0000000000000044</v>
      </c>
      <c r="D7" s="2">
        <v>6.2000000000000055</v>
      </c>
      <c r="E7" s="2">
        <v>5.4566440953423445</v>
      </c>
    </row>
    <row r="8" spans="1:5" x14ac:dyDescent="0.35">
      <c r="A8" s="6"/>
      <c r="B8" s="3"/>
      <c r="C8" s="3"/>
      <c r="D8" s="3"/>
    </row>
    <row r="9" spans="1:5" x14ac:dyDescent="0.35">
      <c r="A9" s="6" t="s">
        <v>49</v>
      </c>
      <c r="B9" s="3"/>
      <c r="C9" s="3"/>
      <c r="D9" s="3"/>
    </row>
    <row r="10" spans="1:5" x14ac:dyDescent="0.35">
      <c r="B10" s="3"/>
      <c r="C10" s="3"/>
      <c r="D10" s="3"/>
    </row>
    <row r="11" spans="1:5" x14ac:dyDescent="0.35">
      <c r="B11" s="3"/>
      <c r="C11" s="3"/>
      <c r="D11" s="3"/>
    </row>
    <row r="12" spans="1:5" x14ac:dyDescent="0.35">
      <c r="B12" s="3"/>
      <c r="C12" s="3"/>
      <c r="D12" s="3"/>
    </row>
    <row r="13" spans="1:5" x14ac:dyDescent="0.35">
      <c r="A13" s="6"/>
      <c r="B13" s="3"/>
      <c r="C13" s="3"/>
      <c r="D13" s="3"/>
    </row>
    <row r="14" spans="1:5" x14ac:dyDescent="0.35">
      <c r="A14" s="6"/>
      <c r="B14" s="3"/>
      <c r="C14" s="3"/>
      <c r="D14" s="3"/>
    </row>
    <row r="15" spans="1:5" x14ac:dyDescent="0.35">
      <c r="A15" s="6"/>
      <c r="B15" s="3"/>
      <c r="C15" s="3"/>
      <c r="D15" s="3"/>
    </row>
    <row r="16" spans="1:5" x14ac:dyDescent="0.35">
      <c r="A16" s="6"/>
      <c r="B16" s="3"/>
      <c r="C16" s="3"/>
      <c r="D16" s="3"/>
    </row>
    <row r="17" spans="1:8" x14ac:dyDescent="0.35">
      <c r="A17" s="6"/>
      <c r="B17" s="3"/>
      <c r="C17" s="3"/>
      <c r="D17" s="3"/>
    </row>
    <row r="18" spans="1:8" x14ac:dyDescent="0.35">
      <c r="A18" s="6"/>
      <c r="B18" s="3"/>
      <c r="C18" s="3"/>
      <c r="D18" s="3"/>
    </row>
    <row r="19" spans="1:8" x14ac:dyDescent="0.35">
      <c r="A19" s="6"/>
      <c r="B19" s="3"/>
      <c r="C19" s="3"/>
      <c r="D19" s="3"/>
      <c r="G19" s="74" t="s">
        <v>9</v>
      </c>
      <c r="H19" s="74"/>
    </row>
    <row r="20" spans="1:8" x14ac:dyDescent="0.35">
      <c r="A20" s="6"/>
      <c r="B20" s="3"/>
      <c r="C20" s="3"/>
      <c r="D20" s="3"/>
      <c r="G20" s="24"/>
    </row>
    <row r="21" spans="1:8" x14ac:dyDescent="0.35">
      <c r="A21" s="6"/>
      <c r="B21" s="3"/>
      <c r="C21" s="3"/>
      <c r="D21" s="3"/>
    </row>
    <row r="22" spans="1:8" x14ac:dyDescent="0.35">
      <c r="A22" s="6"/>
      <c r="B22" s="3"/>
      <c r="C22" s="3"/>
      <c r="D22" s="3"/>
    </row>
    <row r="23" spans="1:8" x14ac:dyDescent="0.35">
      <c r="A23" s="6"/>
      <c r="B23" s="3"/>
      <c r="C23" s="3"/>
      <c r="D23" s="3"/>
      <c r="H23" s="24"/>
    </row>
    <row r="24" spans="1:8" x14ac:dyDescent="0.35">
      <c r="A24" s="6"/>
      <c r="B24" s="3"/>
      <c r="C24" s="3"/>
      <c r="D24" s="3"/>
    </row>
    <row r="25" spans="1:8" x14ac:dyDescent="0.35">
      <c r="A25" s="6"/>
      <c r="B25" s="3"/>
      <c r="C25" s="3"/>
      <c r="D25" s="3"/>
    </row>
    <row r="26" spans="1:8" x14ac:dyDescent="0.35">
      <c r="A26" s="6"/>
      <c r="B26" s="3"/>
      <c r="C26" s="3"/>
      <c r="D26" s="3"/>
    </row>
    <row r="27" spans="1:8" x14ac:dyDescent="0.35">
      <c r="A27" s="6"/>
      <c r="B27" s="3"/>
      <c r="C27" s="3"/>
      <c r="D27" s="3"/>
    </row>
    <row r="28" spans="1:8" x14ac:dyDescent="0.35">
      <c r="A28" s="6"/>
      <c r="B28" s="3"/>
      <c r="C28" s="3"/>
      <c r="D28" s="3"/>
    </row>
    <row r="29" spans="1:8" x14ac:dyDescent="0.35">
      <c r="A29" s="6"/>
      <c r="B29" s="3"/>
      <c r="C29" s="3"/>
      <c r="D29" s="3"/>
    </row>
    <row r="30" spans="1:8" x14ac:dyDescent="0.35">
      <c r="A30" s="6"/>
      <c r="B30" s="3"/>
      <c r="C30" s="3"/>
      <c r="D30" s="3"/>
    </row>
    <row r="31" spans="1:8" x14ac:dyDescent="0.35">
      <c r="A31" s="6"/>
      <c r="B31" s="3"/>
      <c r="C31" s="3"/>
      <c r="D31" s="3"/>
    </row>
    <row r="32" spans="1:8" x14ac:dyDescent="0.35">
      <c r="A32" s="6"/>
      <c r="B32" s="3"/>
      <c r="C32" s="3"/>
      <c r="D32" s="3"/>
    </row>
    <row r="33" spans="1:4" x14ac:dyDescent="0.35">
      <c r="A33" s="6"/>
      <c r="B33" s="3"/>
      <c r="C33" s="3"/>
      <c r="D33" s="3"/>
    </row>
    <row r="34" spans="1:4" x14ac:dyDescent="0.35">
      <c r="A34" s="6"/>
      <c r="B34" s="3"/>
      <c r="C34" s="3"/>
      <c r="D34" s="3"/>
    </row>
    <row r="35" spans="1:4" x14ac:dyDescent="0.35">
      <c r="A35" s="6"/>
      <c r="B35" s="3"/>
      <c r="C35" s="3"/>
      <c r="D35" s="3"/>
    </row>
    <row r="36" spans="1:4" x14ac:dyDescent="0.35">
      <c r="A36" s="6"/>
      <c r="B36" s="3"/>
      <c r="C36" s="3"/>
      <c r="D36" s="3"/>
    </row>
    <row r="37" spans="1:4" x14ac:dyDescent="0.35">
      <c r="A37" s="6"/>
      <c r="B37" s="3"/>
      <c r="C37" s="3"/>
      <c r="D37" s="3"/>
    </row>
    <row r="38" spans="1:4" x14ac:dyDescent="0.35">
      <c r="A38" s="6"/>
      <c r="B38" s="3"/>
      <c r="C38" s="3"/>
      <c r="D38" s="3"/>
    </row>
    <row r="39" spans="1:4" x14ac:dyDescent="0.35">
      <c r="A39" s="6"/>
      <c r="B39" s="3"/>
      <c r="C39" s="3"/>
      <c r="D39" s="3"/>
    </row>
    <row r="40" spans="1:4" x14ac:dyDescent="0.35">
      <c r="A40" s="6"/>
      <c r="B40" s="3"/>
      <c r="C40" s="3"/>
      <c r="D40" s="3"/>
    </row>
    <row r="41" spans="1:4" x14ac:dyDescent="0.35">
      <c r="A41" s="6"/>
      <c r="B41" s="3"/>
      <c r="C41" s="3"/>
      <c r="D41" s="3"/>
    </row>
    <row r="42" spans="1:4" x14ac:dyDescent="0.35">
      <c r="A42" s="6"/>
      <c r="B42" s="3"/>
      <c r="C42" s="3"/>
      <c r="D42" s="3"/>
    </row>
    <row r="43" spans="1:4" x14ac:dyDescent="0.35">
      <c r="A43" s="6"/>
      <c r="B43" s="3"/>
      <c r="C43" s="3"/>
      <c r="D43" s="3"/>
    </row>
    <row r="44" spans="1:4" x14ac:dyDescent="0.35">
      <c r="A44" s="6"/>
      <c r="B44" s="3"/>
      <c r="C44" s="3"/>
      <c r="D44" s="3"/>
    </row>
    <row r="45" spans="1:4" x14ac:dyDescent="0.35">
      <c r="A45" s="6"/>
      <c r="B45" s="3"/>
      <c r="C45" s="3"/>
      <c r="D45" s="3"/>
    </row>
    <row r="46" spans="1:4" x14ac:dyDescent="0.35">
      <c r="A46" s="6"/>
      <c r="B46" s="3"/>
      <c r="C46" s="3"/>
      <c r="D46" s="3"/>
    </row>
    <row r="47" spans="1:4" x14ac:dyDescent="0.35">
      <c r="A47" s="6"/>
      <c r="B47" s="3"/>
      <c r="C47" s="3"/>
      <c r="D47" s="3"/>
    </row>
    <row r="48" spans="1:4" x14ac:dyDescent="0.35">
      <c r="A48" s="6"/>
      <c r="B48" s="3"/>
      <c r="C48" s="3"/>
      <c r="D48" s="3"/>
    </row>
    <row r="49" spans="1:4" x14ac:dyDescent="0.35">
      <c r="A49" s="6"/>
      <c r="B49" s="3"/>
      <c r="C49" s="3"/>
      <c r="D49" s="3"/>
    </row>
    <row r="50" spans="1:4" x14ac:dyDescent="0.35">
      <c r="A50" s="6"/>
      <c r="B50" s="3"/>
      <c r="C50" s="3"/>
      <c r="D50" s="3"/>
    </row>
    <row r="51" spans="1:4" x14ac:dyDescent="0.35">
      <c r="A51" s="6"/>
      <c r="B51" s="3"/>
      <c r="C51" s="3"/>
      <c r="D51" s="3"/>
    </row>
    <row r="52" spans="1:4" x14ac:dyDescent="0.35">
      <c r="A52" s="6"/>
      <c r="B52" s="3"/>
      <c r="C52" s="3"/>
      <c r="D52" s="3"/>
    </row>
    <row r="53" spans="1:4" x14ac:dyDescent="0.35">
      <c r="A53" s="6"/>
      <c r="B53" s="3"/>
      <c r="C53" s="3"/>
      <c r="D53" s="3"/>
    </row>
    <row r="54" spans="1:4" x14ac:dyDescent="0.35">
      <c r="A54" s="6"/>
      <c r="B54" s="3"/>
      <c r="C54" s="3"/>
      <c r="D54" s="3"/>
    </row>
    <row r="55" spans="1:4" x14ac:dyDescent="0.35">
      <c r="A55" s="6"/>
      <c r="B55" s="3"/>
      <c r="C55" s="3"/>
      <c r="D55" s="3"/>
    </row>
    <row r="56" spans="1:4" x14ac:dyDescent="0.35">
      <c r="A56" s="6"/>
      <c r="B56" s="3"/>
      <c r="C56" s="3"/>
      <c r="D56" s="3"/>
    </row>
    <row r="57" spans="1:4" x14ac:dyDescent="0.35">
      <c r="A57" s="6"/>
      <c r="B57" s="3"/>
      <c r="C57" s="3"/>
      <c r="D57" s="3"/>
    </row>
    <row r="58" spans="1:4" x14ac:dyDescent="0.35">
      <c r="A58" s="6"/>
      <c r="B58" s="3"/>
      <c r="C58" s="3"/>
      <c r="D58" s="3"/>
    </row>
    <row r="59" spans="1:4" x14ac:dyDescent="0.35">
      <c r="A59" s="6"/>
      <c r="B59" s="3"/>
      <c r="C59" s="3"/>
      <c r="D59" s="3"/>
    </row>
    <row r="60" spans="1:4" x14ac:dyDescent="0.35">
      <c r="A60" s="6"/>
      <c r="B60" s="3"/>
      <c r="C60" s="3"/>
      <c r="D60" s="3"/>
    </row>
    <row r="61" spans="1:4" x14ac:dyDescent="0.35">
      <c r="A61" s="6"/>
      <c r="B61" s="3"/>
      <c r="C61" s="3"/>
      <c r="D61" s="3"/>
    </row>
    <row r="62" spans="1:4" x14ac:dyDescent="0.35">
      <c r="A62" s="6"/>
      <c r="B62" s="3"/>
      <c r="C62" s="3"/>
      <c r="D62" s="3"/>
    </row>
    <row r="63" spans="1:4" x14ac:dyDescent="0.35">
      <c r="A63" s="6"/>
      <c r="B63" s="3"/>
      <c r="C63" s="3"/>
      <c r="D63" s="3"/>
    </row>
    <row r="64" spans="1:4" x14ac:dyDescent="0.35">
      <c r="A64" s="6"/>
      <c r="B64" s="3"/>
      <c r="C64" s="3"/>
      <c r="D64" s="3"/>
    </row>
    <row r="65" spans="1:4" x14ac:dyDescent="0.35">
      <c r="A65" s="6"/>
      <c r="B65" s="3"/>
      <c r="C65" s="3"/>
      <c r="D65" s="3"/>
    </row>
    <row r="66" spans="1:4" x14ac:dyDescent="0.35">
      <c r="A66" s="6"/>
      <c r="B66" s="3"/>
      <c r="C66" s="3"/>
      <c r="D66" s="3"/>
    </row>
    <row r="67" spans="1:4" x14ac:dyDescent="0.35">
      <c r="A67" s="6"/>
      <c r="B67" s="3"/>
      <c r="C67" s="3"/>
      <c r="D67" s="3"/>
    </row>
    <row r="68" spans="1:4" x14ac:dyDescent="0.35">
      <c r="A68" s="6"/>
      <c r="B68" s="3"/>
      <c r="C68" s="3"/>
      <c r="D68" s="3"/>
    </row>
    <row r="69" spans="1:4" x14ac:dyDescent="0.35">
      <c r="A69" s="6"/>
      <c r="B69" s="3"/>
      <c r="C69" s="3"/>
      <c r="D69" s="3"/>
    </row>
    <row r="70" spans="1:4" x14ac:dyDescent="0.35">
      <c r="A70" s="6"/>
      <c r="B70" s="3"/>
      <c r="C70" s="3"/>
      <c r="D70" s="3"/>
    </row>
    <row r="71" spans="1:4" x14ac:dyDescent="0.35">
      <c r="A71" s="6"/>
      <c r="B71" s="3"/>
      <c r="C71" s="3"/>
      <c r="D71" s="3"/>
    </row>
    <row r="72" spans="1:4" x14ac:dyDescent="0.35">
      <c r="A72" s="6"/>
      <c r="B72" s="3"/>
      <c r="C72" s="3"/>
      <c r="D72" s="3"/>
    </row>
    <row r="73" spans="1:4" x14ac:dyDescent="0.35">
      <c r="A73" s="6"/>
      <c r="B73" s="3"/>
      <c r="C73" s="3"/>
      <c r="D73" s="3"/>
    </row>
    <row r="74" spans="1:4" x14ac:dyDescent="0.35">
      <c r="A74" s="6"/>
      <c r="B74" s="3"/>
      <c r="C74" s="3"/>
      <c r="D74" s="3"/>
    </row>
    <row r="75" spans="1:4" x14ac:dyDescent="0.35">
      <c r="A75" s="6"/>
      <c r="B75" s="3"/>
      <c r="C75" s="3"/>
      <c r="D75" s="3"/>
    </row>
    <row r="76" spans="1:4" x14ac:dyDescent="0.35">
      <c r="A76" s="6"/>
      <c r="B76" s="3"/>
      <c r="C76" s="3"/>
      <c r="D76" s="3"/>
    </row>
    <row r="77" spans="1:4" x14ac:dyDescent="0.35">
      <c r="A77" s="6"/>
      <c r="B77" s="3"/>
      <c r="C77" s="3"/>
      <c r="D77" s="3"/>
    </row>
    <row r="78" spans="1:4" x14ac:dyDescent="0.35">
      <c r="A78" s="6"/>
      <c r="B78" s="3"/>
      <c r="C78" s="3"/>
      <c r="D78" s="3"/>
    </row>
    <row r="79" spans="1:4" x14ac:dyDescent="0.35">
      <c r="A79" s="6"/>
      <c r="B79" s="3"/>
      <c r="C79" s="3"/>
      <c r="D79" s="3"/>
    </row>
    <row r="80" spans="1:4" x14ac:dyDescent="0.35">
      <c r="A80" s="6"/>
      <c r="B80" s="3"/>
      <c r="C80" s="3"/>
      <c r="D80" s="3"/>
    </row>
    <row r="81" spans="1:4" x14ac:dyDescent="0.35">
      <c r="A81" s="6"/>
      <c r="B81" s="3"/>
      <c r="C81" s="3"/>
      <c r="D81" s="3"/>
    </row>
    <row r="82" spans="1:4" x14ac:dyDescent="0.35">
      <c r="A82" s="6"/>
      <c r="B82" s="3"/>
      <c r="C82" s="3"/>
      <c r="D82" s="3"/>
    </row>
    <row r="83" spans="1:4" x14ac:dyDescent="0.35">
      <c r="A83" s="6"/>
      <c r="B83" s="3"/>
      <c r="C83" s="3"/>
      <c r="D83" s="3"/>
    </row>
    <row r="84" spans="1:4" x14ac:dyDescent="0.35">
      <c r="A84" s="6"/>
      <c r="B84" s="3"/>
      <c r="C84" s="3"/>
      <c r="D84" s="3"/>
    </row>
    <row r="85" spans="1:4" x14ac:dyDescent="0.35">
      <c r="A85" s="6"/>
      <c r="B85" s="3"/>
      <c r="C85" s="3"/>
      <c r="D85" s="3"/>
    </row>
    <row r="86" spans="1:4" x14ac:dyDescent="0.35">
      <c r="A86" s="6"/>
      <c r="B86" s="3"/>
      <c r="C86" s="3"/>
      <c r="D86" s="3"/>
    </row>
    <row r="87" spans="1:4" x14ac:dyDescent="0.35">
      <c r="A87" s="6"/>
      <c r="B87" s="4"/>
      <c r="C87" s="3"/>
      <c r="D87" s="3"/>
    </row>
  </sheetData>
  <mergeCells count="1">
    <mergeCell ref="G19:H19"/>
  </mergeCells>
  <hyperlinks>
    <hyperlink ref="G23:H23" location="Contents!A1" display="Back to content"/>
    <hyperlink ref="G19:H19" location="Contents!A1" display="Back to content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workbookViewId="0">
      <selection activeCell="I19" sqref="I19"/>
    </sheetView>
  </sheetViews>
  <sheetFormatPr defaultColWidth="9.1796875" defaultRowHeight="14.5" x14ac:dyDescent="0.35"/>
  <cols>
    <col min="1" max="1" width="10.81640625" style="17" customWidth="1"/>
    <col min="2" max="16384" width="9.1796875" style="17"/>
  </cols>
  <sheetData>
    <row r="1" spans="1:8" x14ac:dyDescent="0.35">
      <c r="A1" s="5" t="str">
        <f>CONCATENATE("Figure 5.13 ",Contents!C16)</f>
        <v>Figure 5.13 Evolution of oil price forecasts</v>
      </c>
      <c r="B1" s="5"/>
      <c r="C1" s="5"/>
    </row>
    <row r="2" spans="1:8" x14ac:dyDescent="0.35">
      <c r="A2" s="5"/>
      <c r="B2" s="5"/>
      <c r="C2" s="5"/>
    </row>
    <row r="3" spans="1:8" s="5" customFormat="1" x14ac:dyDescent="0.35">
      <c r="A3" s="75" t="s">
        <v>120</v>
      </c>
      <c r="B3" s="75"/>
      <c r="C3" s="29">
        <v>2019</v>
      </c>
      <c r="D3" s="29">
        <v>2020</v>
      </c>
      <c r="E3" s="29">
        <v>2021</v>
      </c>
      <c r="F3" s="29">
        <v>2022</v>
      </c>
      <c r="G3" s="29">
        <v>2023</v>
      </c>
      <c r="H3" s="15"/>
    </row>
    <row r="4" spans="1:8" x14ac:dyDescent="0.35">
      <c r="A4" s="60">
        <v>2019</v>
      </c>
      <c r="B4" s="63" t="s">
        <v>25</v>
      </c>
      <c r="C4" s="64">
        <v>61.999999975000001</v>
      </c>
      <c r="D4" s="64">
        <v>65</v>
      </c>
      <c r="E4" s="61">
        <v>65</v>
      </c>
      <c r="F4" s="61"/>
      <c r="G4" s="61"/>
      <c r="H4" s="25"/>
    </row>
    <row r="5" spans="1:8" x14ac:dyDescent="0.35">
      <c r="A5" s="60"/>
      <c r="B5" s="63" t="s">
        <v>26</v>
      </c>
      <c r="C5" s="64">
        <v>64.400000199999994</v>
      </c>
      <c r="D5" s="64">
        <v>65.000000200000002</v>
      </c>
      <c r="E5" s="61">
        <v>65.000000200000002</v>
      </c>
      <c r="F5" s="61"/>
      <c r="G5" s="61"/>
      <c r="H5" s="25"/>
    </row>
    <row r="6" spans="1:8" x14ac:dyDescent="0.35">
      <c r="A6" s="60"/>
      <c r="B6" s="63" t="s">
        <v>28</v>
      </c>
      <c r="C6" s="64">
        <v>69.511850500000008</v>
      </c>
      <c r="D6" s="64">
        <v>68.000000200000002</v>
      </c>
      <c r="E6" s="61">
        <v>68.000000200000002</v>
      </c>
      <c r="F6" s="61"/>
      <c r="G6" s="61"/>
      <c r="H6" s="25"/>
    </row>
    <row r="7" spans="1:8" x14ac:dyDescent="0.35">
      <c r="A7" s="60"/>
      <c r="B7" s="63" t="s">
        <v>29</v>
      </c>
      <c r="C7" s="64">
        <v>67.011849999999995</v>
      </c>
      <c r="D7" s="64">
        <v>67.999999700000004</v>
      </c>
      <c r="E7" s="61">
        <v>67.999999700000004</v>
      </c>
      <c r="F7" s="61"/>
      <c r="G7" s="61"/>
      <c r="H7" s="25"/>
    </row>
    <row r="8" spans="1:8" x14ac:dyDescent="0.35">
      <c r="A8" s="60"/>
      <c r="B8" s="63" t="s">
        <v>30</v>
      </c>
      <c r="C8" s="64">
        <v>65</v>
      </c>
      <c r="D8" s="64">
        <v>66</v>
      </c>
      <c r="E8" s="64">
        <v>66</v>
      </c>
      <c r="F8" s="61"/>
      <c r="G8" s="61"/>
      <c r="H8" s="25"/>
    </row>
    <row r="9" spans="1:8" x14ac:dyDescent="0.35">
      <c r="A9" s="60"/>
      <c r="B9" s="63" t="s">
        <v>31</v>
      </c>
      <c r="C9" s="64">
        <v>64.400000000000006</v>
      </c>
      <c r="D9" s="64">
        <v>66</v>
      </c>
      <c r="E9" s="64">
        <v>66</v>
      </c>
      <c r="F9" s="61"/>
      <c r="G9" s="61"/>
      <c r="H9" s="25"/>
    </row>
    <row r="10" spans="1:8" x14ac:dyDescent="0.35">
      <c r="A10" s="60">
        <v>2020</v>
      </c>
      <c r="B10" s="63" t="s">
        <v>25</v>
      </c>
      <c r="C10" s="61">
        <v>64.400000000000006</v>
      </c>
      <c r="D10" s="61">
        <v>66.5</v>
      </c>
      <c r="E10" s="64">
        <v>66</v>
      </c>
      <c r="F10" s="61">
        <v>66</v>
      </c>
      <c r="G10" s="61"/>
      <c r="H10" s="25"/>
    </row>
    <row r="11" spans="1:8" x14ac:dyDescent="0.35">
      <c r="A11" s="60"/>
      <c r="B11" s="63" t="s">
        <v>26</v>
      </c>
      <c r="C11" s="61">
        <v>64.400000000000006</v>
      </c>
      <c r="D11" s="61">
        <v>40.4</v>
      </c>
      <c r="E11" s="64">
        <v>45</v>
      </c>
      <c r="F11" s="61">
        <v>45</v>
      </c>
      <c r="G11" s="61"/>
      <c r="H11" s="25"/>
    </row>
    <row r="12" spans="1:8" x14ac:dyDescent="0.35">
      <c r="A12" s="60"/>
      <c r="B12" s="63" t="s">
        <v>27</v>
      </c>
      <c r="C12" s="61"/>
      <c r="D12" s="61">
        <v>41.999424999999995</v>
      </c>
      <c r="E12" s="64">
        <v>45</v>
      </c>
      <c r="F12" s="61">
        <v>50</v>
      </c>
      <c r="G12" s="61"/>
      <c r="H12" s="25"/>
    </row>
    <row r="13" spans="1:8" x14ac:dyDescent="0.35">
      <c r="A13" s="60"/>
      <c r="B13" s="63" t="s">
        <v>28</v>
      </c>
      <c r="C13" s="61"/>
      <c r="D13" s="61">
        <v>36.991091666666662</v>
      </c>
      <c r="E13" s="64">
        <v>45</v>
      </c>
      <c r="F13" s="61">
        <v>50</v>
      </c>
      <c r="G13" s="61"/>
      <c r="H13" s="25"/>
    </row>
    <row r="14" spans="1:8" x14ac:dyDescent="0.35">
      <c r="A14" s="60"/>
      <c r="B14" s="63" t="s">
        <v>29</v>
      </c>
      <c r="C14" s="61"/>
      <c r="D14" s="61">
        <v>40</v>
      </c>
      <c r="E14" s="61">
        <v>45</v>
      </c>
      <c r="F14" s="61">
        <v>50</v>
      </c>
      <c r="G14" s="61"/>
      <c r="H14" s="25"/>
    </row>
    <row r="15" spans="1:8" x14ac:dyDescent="0.35">
      <c r="A15" s="60"/>
      <c r="B15" s="63" t="s">
        <v>30</v>
      </c>
      <c r="C15" s="61"/>
      <c r="D15" s="64">
        <v>42</v>
      </c>
      <c r="E15" s="64">
        <v>47</v>
      </c>
      <c r="F15" s="64">
        <v>52</v>
      </c>
      <c r="G15" s="61"/>
      <c r="H15" s="25"/>
    </row>
    <row r="16" spans="1:8" x14ac:dyDescent="0.35">
      <c r="A16" s="60"/>
      <c r="B16" s="63" t="s">
        <v>31</v>
      </c>
      <c r="C16" s="61"/>
      <c r="D16" s="61">
        <v>40.799999999999997</v>
      </c>
      <c r="E16" s="64">
        <v>45</v>
      </c>
      <c r="F16" s="61">
        <v>50</v>
      </c>
      <c r="G16" s="61"/>
      <c r="H16" s="25"/>
    </row>
    <row r="17" spans="1:9" x14ac:dyDescent="0.35">
      <c r="A17" s="60">
        <v>2021</v>
      </c>
      <c r="B17" s="63" t="s">
        <v>25</v>
      </c>
      <c r="C17" s="61"/>
      <c r="D17" s="61">
        <v>41.8</v>
      </c>
      <c r="E17" s="64">
        <v>50</v>
      </c>
      <c r="F17" s="61">
        <v>55</v>
      </c>
      <c r="G17" s="61">
        <v>57</v>
      </c>
      <c r="H17" s="25"/>
    </row>
    <row r="18" spans="1:9" x14ac:dyDescent="0.35">
      <c r="A18" s="60"/>
      <c r="B18" s="63" t="s">
        <v>26</v>
      </c>
      <c r="C18" s="61"/>
      <c r="D18" s="61"/>
      <c r="E18" s="64">
        <v>62</v>
      </c>
      <c r="F18" s="61">
        <v>60</v>
      </c>
      <c r="G18" s="61">
        <v>60</v>
      </c>
      <c r="H18" s="25"/>
    </row>
    <row r="19" spans="1:9" x14ac:dyDescent="0.35">
      <c r="A19" s="8"/>
      <c r="B19" s="25"/>
      <c r="C19" s="25"/>
      <c r="D19" s="25"/>
      <c r="E19" s="25"/>
      <c r="F19" s="25"/>
      <c r="G19" s="25"/>
      <c r="H19" s="25"/>
      <c r="I19" s="33" t="s">
        <v>9</v>
      </c>
    </row>
    <row r="20" spans="1:9" x14ac:dyDescent="0.35">
      <c r="A20" s="62" t="s">
        <v>0</v>
      </c>
      <c r="B20" s="25"/>
      <c r="C20" s="25"/>
      <c r="D20" s="25"/>
      <c r="E20" s="25"/>
      <c r="F20" s="25"/>
      <c r="G20" s="25"/>
      <c r="H20" s="25"/>
    </row>
    <row r="22" spans="1:9" x14ac:dyDescent="0.35">
      <c r="F22" s="25"/>
      <c r="G22" s="25"/>
    </row>
    <row r="23" spans="1:9" x14ac:dyDescent="0.35">
      <c r="F23" s="25"/>
      <c r="G23" s="25"/>
    </row>
    <row r="24" spans="1:9" x14ac:dyDescent="0.35">
      <c r="F24" s="25"/>
      <c r="G24" s="25"/>
      <c r="H24" s="25"/>
    </row>
    <row r="25" spans="1:9" x14ac:dyDescent="0.35">
      <c r="F25" s="25"/>
      <c r="G25" s="25"/>
      <c r="H25" s="25"/>
    </row>
    <row r="26" spans="1:9" x14ac:dyDescent="0.35">
      <c r="F26" s="25"/>
      <c r="G26" s="25"/>
      <c r="H26" s="25"/>
    </row>
    <row r="27" spans="1:9" x14ac:dyDescent="0.35">
      <c r="F27" s="25"/>
      <c r="G27" s="25"/>
      <c r="H27" s="25"/>
    </row>
    <row r="28" spans="1:9" x14ac:dyDescent="0.35">
      <c r="F28" s="25"/>
      <c r="G28" s="25"/>
      <c r="H28" s="25"/>
    </row>
    <row r="29" spans="1:9" x14ac:dyDescent="0.35">
      <c r="F29" s="25"/>
      <c r="G29" s="25"/>
      <c r="H29" s="25"/>
    </row>
    <row r="30" spans="1:9" x14ac:dyDescent="0.35">
      <c r="F30" s="25"/>
      <c r="G30" s="25"/>
      <c r="H30" s="25"/>
    </row>
    <row r="31" spans="1:9" x14ac:dyDescent="0.35">
      <c r="F31" s="25"/>
      <c r="G31" s="25"/>
      <c r="H31" s="25"/>
    </row>
    <row r="32" spans="1:9" x14ac:dyDescent="0.35">
      <c r="F32" s="25"/>
      <c r="G32" s="25"/>
      <c r="H32" s="25"/>
    </row>
    <row r="33" spans="6:8" x14ac:dyDescent="0.35">
      <c r="F33" s="25"/>
      <c r="G33" s="25"/>
      <c r="H33" s="25"/>
    </row>
    <row r="34" spans="6:8" x14ac:dyDescent="0.35">
      <c r="F34" s="25"/>
      <c r="G34" s="25"/>
      <c r="H34" s="25"/>
    </row>
    <row r="35" spans="6:8" x14ac:dyDescent="0.35">
      <c r="F35" s="25"/>
      <c r="G35" s="25"/>
      <c r="H35" s="25"/>
    </row>
    <row r="36" spans="6:8" x14ac:dyDescent="0.35">
      <c r="F36" s="25"/>
      <c r="G36" s="25"/>
      <c r="H36" s="25"/>
    </row>
    <row r="37" spans="6:8" x14ac:dyDescent="0.35">
      <c r="F37" s="25"/>
      <c r="G37" s="25"/>
      <c r="H37" s="25"/>
    </row>
    <row r="38" spans="6:8" x14ac:dyDescent="0.35">
      <c r="F38" s="25"/>
      <c r="G38" s="25"/>
      <c r="H38" s="25"/>
    </row>
    <row r="39" spans="6:8" x14ac:dyDescent="0.35">
      <c r="F39" s="25"/>
      <c r="G39" s="25"/>
      <c r="H39" s="25"/>
    </row>
    <row r="40" spans="6:8" x14ac:dyDescent="0.35">
      <c r="F40" s="25"/>
      <c r="G40" s="25"/>
      <c r="H40" s="25"/>
    </row>
    <row r="41" spans="6:8" x14ac:dyDescent="0.35">
      <c r="F41" s="25"/>
      <c r="G41" s="25"/>
      <c r="H41" s="25"/>
    </row>
    <row r="42" spans="6:8" x14ac:dyDescent="0.35">
      <c r="F42" s="25"/>
      <c r="G42" s="25"/>
      <c r="H42" s="25"/>
    </row>
    <row r="43" spans="6:8" x14ac:dyDescent="0.35">
      <c r="F43" s="25"/>
      <c r="G43" s="25"/>
      <c r="H43" s="25"/>
    </row>
  </sheetData>
  <mergeCells count="1">
    <mergeCell ref="A3:B3"/>
  </mergeCells>
  <hyperlinks>
    <hyperlink ref="I19" location="Contents!A1" display="Back to content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showGridLines="0" workbookViewId="0">
      <selection activeCell="D19" sqref="D19"/>
    </sheetView>
  </sheetViews>
  <sheetFormatPr defaultRowHeight="14.5" x14ac:dyDescent="0.35"/>
  <cols>
    <col min="1" max="1" width="9.08984375" bestFit="1" customWidth="1"/>
    <col min="2" max="2" width="25.453125" bestFit="1" customWidth="1"/>
  </cols>
  <sheetData>
    <row r="1" spans="1:3" x14ac:dyDescent="0.35">
      <c r="A1" s="5" t="str">
        <f>CONCATENATE("Figure 5.14 ",Contents!C17)</f>
        <v>Figure 5.14 Unleaded petrol price in Gauteng</v>
      </c>
      <c r="B1" s="5"/>
    </row>
    <row r="2" spans="1:3" x14ac:dyDescent="0.35">
      <c r="A2" s="5"/>
      <c r="B2" s="5"/>
    </row>
    <row r="3" spans="1:3" x14ac:dyDescent="0.35">
      <c r="A3" s="5" t="s">
        <v>16</v>
      </c>
      <c r="B3" s="5" t="s">
        <v>81</v>
      </c>
      <c r="C3" s="7"/>
    </row>
    <row r="4" spans="1:3" x14ac:dyDescent="0.35">
      <c r="A4" s="65">
        <v>42370</v>
      </c>
      <c r="B4">
        <v>12.37</v>
      </c>
      <c r="C4" s="3"/>
    </row>
    <row r="5" spans="1:3" x14ac:dyDescent="0.35">
      <c r="A5" s="72">
        <v>42401</v>
      </c>
      <c r="B5">
        <v>12.43</v>
      </c>
      <c r="C5" s="3"/>
    </row>
    <row r="6" spans="1:3" x14ac:dyDescent="0.35">
      <c r="A6" s="65">
        <v>42430</v>
      </c>
      <c r="B6">
        <v>11.74</v>
      </c>
      <c r="C6" s="3"/>
    </row>
    <row r="7" spans="1:3" x14ac:dyDescent="0.35">
      <c r="A7" s="72">
        <v>42461</v>
      </c>
      <c r="B7">
        <v>12.62</v>
      </c>
      <c r="C7" s="3"/>
    </row>
    <row r="8" spans="1:3" x14ac:dyDescent="0.35">
      <c r="A8" s="65">
        <v>42491</v>
      </c>
      <c r="B8">
        <v>12.74</v>
      </c>
      <c r="C8" s="3"/>
    </row>
    <row r="9" spans="1:3" x14ac:dyDescent="0.35">
      <c r="A9" s="72">
        <v>42522</v>
      </c>
      <c r="B9">
        <v>13.26</v>
      </c>
      <c r="C9" s="3"/>
    </row>
    <row r="10" spans="1:3" x14ac:dyDescent="0.35">
      <c r="A10" s="65">
        <v>42552</v>
      </c>
      <c r="B10">
        <v>13.34</v>
      </c>
      <c r="C10" s="3"/>
    </row>
    <row r="11" spans="1:3" x14ac:dyDescent="0.35">
      <c r="A11" s="72">
        <v>42583</v>
      </c>
      <c r="B11">
        <v>12.35</v>
      </c>
      <c r="C11" s="3"/>
    </row>
    <row r="12" spans="1:3" x14ac:dyDescent="0.35">
      <c r="A12" s="65">
        <v>42614</v>
      </c>
      <c r="B12">
        <v>12.17</v>
      </c>
      <c r="C12" s="3"/>
    </row>
    <row r="13" spans="1:3" x14ac:dyDescent="0.35">
      <c r="A13" s="72">
        <v>42644</v>
      </c>
      <c r="B13">
        <v>12.6</v>
      </c>
      <c r="C13" s="3"/>
    </row>
    <row r="14" spans="1:3" x14ac:dyDescent="0.35">
      <c r="A14" s="65">
        <v>42675</v>
      </c>
      <c r="B14">
        <v>13.05</v>
      </c>
      <c r="C14" s="3"/>
    </row>
    <row r="15" spans="1:3" x14ac:dyDescent="0.35">
      <c r="A15" s="72">
        <v>42705</v>
      </c>
      <c r="B15">
        <v>12.85</v>
      </c>
      <c r="C15" s="3"/>
    </row>
    <row r="16" spans="1:3" x14ac:dyDescent="0.35">
      <c r="A16" s="65">
        <v>42736</v>
      </c>
      <c r="B16">
        <v>13.33</v>
      </c>
      <c r="C16" s="3"/>
    </row>
    <row r="17" spans="1:5" x14ac:dyDescent="0.35">
      <c r="A17" s="72">
        <v>42767</v>
      </c>
      <c r="B17">
        <v>13.62</v>
      </c>
      <c r="C17" s="3"/>
    </row>
    <row r="18" spans="1:5" x14ac:dyDescent="0.35">
      <c r="A18" s="65">
        <v>42795</v>
      </c>
      <c r="B18">
        <v>13.54</v>
      </c>
      <c r="C18" s="3"/>
    </row>
    <row r="19" spans="1:5" x14ac:dyDescent="0.35">
      <c r="A19" s="72">
        <v>42826</v>
      </c>
      <c r="B19">
        <v>13.3</v>
      </c>
      <c r="D19" s="12" t="s">
        <v>9</v>
      </c>
    </row>
    <row r="20" spans="1:5" x14ac:dyDescent="0.35">
      <c r="A20" s="65">
        <v>42856</v>
      </c>
      <c r="B20">
        <v>13.79</v>
      </c>
      <c r="C20" s="3"/>
    </row>
    <row r="21" spans="1:5" x14ac:dyDescent="0.35">
      <c r="A21" s="72">
        <v>42887</v>
      </c>
      <c r="B21">
        <v>13.54</v>
      </c>
    </row>
    <row r="22" spans="1:5" x14ac:dyDescent="0.35">
      <c r="A22" s="65">
        <v>42917</v>
      </c>
      <c r="B22">
        <v>12.86</v>
      </c>
    </row>
    <row r="23" spans="1:5" x14ac:dyDescent="0.35">
      <c r="A23" s="72">
        <v>42948</v>
      </c>
      <c r="B23">
        <v>13.05</v>
      </c>
    </row>
    <row r="24" spans="1:5" x14ac:dyDescent="0.35">
      <c r="A24" s="65">
        <v>42979</v>
      </c>
      <c r="B24">
        <v>13.72</v>
      </c>
      <c r="C24" s="3"/>
    </row>
    <row r="25" spans="1:5" x14ac:dyDescent="0.35">
      <c r="A25" s="72">
        <v>43009</v>
      </c>
      <c r="B25">
        <v>14.01</v>
      </c>
    </row>
    <row r="26" spans="1:5" x14ac:dyDescent="0.35">
      <c r="A26" s="65">
        <v>43040</v>
      </c>
      <c r="B26">
        <v>14.05</v>
      </c>
    </row>
    <row r="27" spans="1:5" x14ac:dyDescent="0.35">
      <c r="A27" s="72">
        <v>43070</v>
      </c>
      <c r="B27">
        <v>14.76</v>
      </c>
      <c r="C27" s="3"/>
    </row>
    <row r="28" spans="1:5" x14ac:dyDescent="0.35">
      <c r="A28" s="65">
        <v>43101</v>
      </c>
      <c r="B28">
        <v>14.42</v>
      </c>
      <c r="C28" s="4"/>
      <c r="D28" s="4"/>
      <c r="E28" s="4"/>
    </row>
    <row r="29" spans="1:5" x14ac:dyDescent="0.35">
      <c r="A29" s="72">
        <v>43132</v>
      </c>
      <c r="B29">
        <v>14.12</v>
      </c>
      <c r="C29" s="4"/>
      <c r="D29" s="4"/>
      <c r="E29" s="4"/>
    </row>
    <row r="30" spans="1:5" x14ac:dyDescent="0.35">
      <c r="A30" s="65">
        <v>43160</v>
      </c>
      <c r="B30">
        <v>13.76</v>
      </c>
      <c r="C30" s="4"/>
      <c r="D30" s="4"/>
      <c r="E30" s="4"/>
    </row>
    <row r="31" spans="1:5" x14ac:dyDescent="0.35">
      <c r="A31" s="72">
        <v>43191</v>
      </c>
      <c r="B31">
        <v>14.48</v>
      </c>
      <c r="C31" s="4"/>
      <c r="D31" s="4"/>
      <c r="E31" s="4"/>
    </row>
    <row r="32" spans="1:5" x14ac:dyDescent="0.35">
      <c r="A32" s="65">
        <v>43221</v>
      </c>
      <c r="B32">
        <v>14.97</v>
      </c>
      <c r="C32" s="4"/>
      <c r="D32" s="4"/>
      <c r="E32" s="4"/>
    </row>
    <row r="33" spans="1:2" x14ac:dyDescent="0.35">
      <c r="A33" s="72">
        <v>43252</v>
      </c>
      <c r="B33">
        <v>15.79</v>
      </c>
    </row>
    <row r="34" spans="1:2" x14ac:dyDescent="0.35">
      <c r="A34" s="65">
        <v>43282</v>
      </c>
      <c r="B34">
        <v>16.02</v>
      </c>
    </row>
    <row r="35" spans="1:2" x14ac:dyDescent="0.35">
      <c r="A35" s="72">
        <v>43313</v>
      </c>
      <c r="B35">
        <v>16.03</v>
      </c>
    </row>
    <row r="36" spans="1:2" x14ac:dyDescent="0.35">
      <c r="A36" s="65">
        <v>43344</v>
      </c>
      <c r="B36">
        <v>16.079999999999998</v>
      </c>
    </row>
    <row r="37" spans="1:2" x14ac:dyDescent="0.35">
      <c r="A37" s="72">
        <v>43374</v>
      </c>
      <c r="B37">
        <v>17.079999999999998</v>
      </c>
    </row>
    <row r="38" spans="1:2" x14ac:dyDescent="0.35">
      <c r="A38" s="65">
        <v>43405</v>
      </c>
      <c r="B38">
        <v>17.079999999999998</v>
      </c>
    </row>
    <row r="39" spans="1:2" x14ac:dyDescent="0.35">
      <c r="A39" s="72">
        <v>43435</v>
      </c>
      <c r="B39">
        <v>15.24</v>
      </c>
    </row>
    <row r="40" spans="1:2" x14ac:dyDescent="0.35">
      <c r="A40" s="65">
        <v>43466</v>
      </c>
      <c r="B40">
        <v>14.01</v>
      </c>
    </row>
    <row r="41" spans="1:2" x14ac:dyDescent="0.35">
      <c r="A41" s="72">
        <v>43497</v>
      </c>
      <c r="B41">
        <v>14.08</v>
      </c>
    </row>
    <row r="42" spans="1:2" x14ac:dyDescent="0.35">
      <c r="A42" s="65">
        <v>43525</v>
      </c>
      <c r="B42">
        <v>14.82</v>
      </c>
    </row>
    <row r="43" spans="1:2" x14ac:dyDescent="0.35">
      <c r="A43" s="72">
        <v>43556</v>
      </c>
      <c r="B43">
        <v>16.13</v>
      </c>
    </row>
    <row r="44" spans="1:2" x14ac:dyDescent="0.35">
      <c r="A44" s="65">
        <v>43586</v>
      </c>
      <c r="B44">
        <v>16.670000000000002</v>
      </c>
    </row>
    <row r="45" spans="1:2" x14ac:dyDescent="0.35">
      <c r="A45" s="72">
        <v>43617</v>
      </c>
      <c r="B45">
        <v>16.760000000000002</v>
      </c>
    </row>
    <row r="46" spans="1:2" x14ac:dyDescent="0.35">
      <c r="A46" s="65">
        <v>43647</v>
      </c>
      <c r="B46">
        <v>15.81</v>
      </c>
    </row>
    <row r="47" spans="1:2" x14ac:dyDescent="0.35">
      <c r="A47" s="72">
        <v>43678</v>
      </c>
      <c r="B47">
        <v>15.92</v>
      </c>
    </row>
    <row r="48" spans="1:2" x14ac:dyDescent="0.35">
      <c r="A48" s="65">
        <v>43709</v>
      </c>
      <c r="B48">
        <v>16.03</v>
      </c>
    </row>
    <row r="49" spans="1:2" x14ac:dyDescent="0.35">
      <c r="A49" s="72">
        <v>43739</v>
      </c>
      <c r="B49">
        <v>16.21</v>
      </c>
    </row>
    <row r="50" spans="1:2" x14ac:dyDescent="0.35">
      <c r="A50" s="65">
        <v>43770</v>
      </c>
      <c r="B50">
        <v>16.079999999999998</v>
      </c>
    </row>
    <row r="51" spans="1:2" x14ac:dyDescent="0.35">
      <c r="A51" s="72">
        <v>43800</v>
      </c>
      <c r="B51">
        <v>16.3</v>
      </c>
    </row>
    <row r="52" spans="1:2" x14ac:dyDescent="0.35">
      <c r="A52" s="65">
        <v>43831</v>
      </c>
      <c r="B52">
        <v>16.16</v>
      </c>
    </row>
    <row r="53" spans="1:2" x14ac:dyDescent="0.35">
      <c r="A53" s="72">
        <v>43862</v>
      </c>
      <c r="B53">
        <v>16.03</v>
      </c>
    </row>
    <row r="54" spans="1:2" x14ac:dyDescent="0.35">
      <c r="A54" s="65">
        <v>43891</v>
      </c>
      <c r="B54">
        <v>15.84</v>
      </c>
    </row>
    <row r="55" spans="1:2" x14ac:dyDescent="0.35">
      <c r="A55" s="72">
        <v>43922</v>
      </c>
      <c r="B55">
        <v>13.96</v>
      </c>
    </row>
    <row r="56" spans="1:2" x14ac:dyDescent="0.35">
      <c r="A56" s="65">
        <v>43952</v>
      </c>
      <c r="B56">
        <v>12.22</v>
      </c>
    </row>
    <row r="57" spans="1:2" x14ac:dyDescent="0.35">
      <c r="A57" s="72">
        <v>43983</v>
      </c>
      <c r="B57">
        <v>13.4</v>
      </c>
    </row>
    <row r="58" spans="1:2" x14ac:dyDescent="0.35">
      <c r="A58" s="65">
        <v>44013</v>
      </c>
      <c r="B58">
        <v>15.12</v>
      </c>
    </row>
    <row r="59" spans="1:2" x14ac:dyDescent="0.35">
      <c r="A59" s="72">
        <v>44044</v>
      </c>
      <c r="B59">
        <v>15.17</v>
      </c>
    </row>
    <row r="60" spans="1:2" x14ac:dyDescent="0.35">
      <c r="A60" s="65">
        <v>44075</v>
      </c>
      <c r="B60">
        <v>15.18</v>
      </c>
    </row>
    <row r="61" spans="1:2" x14ac:dyDescent="0.35">
      <c r="A61" s="72">
        <v>44105</v>
      </c>
      <c r="B61">
        <v>14.86</v>
      </c>
    </row>
    <row r="62" spans="1:2" x14ac:dyDescent="0.35">
      <c r="A62" s="65">
        <v>44136</v>
      </c>
      <c r="B62">
        <v>14.59</v>
      </c>
    </row>
    <row r="63" spans="1:2" x14ac:dyDescent="0.35">
      <c r="A63" s="72">
        <v>44166</v>
      </c>
      <c r="B63">
        <v>14.46</v>
      </c>
    </row>
    <row r="64" spans="1:2" x14ac:dyDescent="0.35">
      <c r="A64" s="65">
        <v>44197</v>
      </c>
      <c r="B64">
        <v>14.86</v>
      </c>
    </row>
    <row r="65" spans="1:2" x14ac:dyDescent="0.35">
      <c r="A65" s="72">
        <v>44228</v>
      </c>
      <c r="B65">
        <v>15.67</v>
      </c>
    </row>
    <row r="66" spans="1:2" x14ac:dyDescent="0.35">
      <c r="A66" s="65">
        <v>44256</v>
      </c>
      <c r="B66">
        <v>16.32</v>
      </c>
    </row>
    <row r="67" spans="1:2" x14ac:dyDescent="0.35">
      <c r="A67" s="72">
        <v>44287</v>
      </c>
      <c r="B67">
        <v>17.32</v>
      </c>
    </row>
    <row r="68" spans="1:2" x14ac:dyDescent="0.35">
      <c r="A68" s="1"/>
    </row>
    <row r="69" spans="1:2" x14ac:dyDescent="0.35">
      <c r="A69" s="1" t="s">
        <v>43</v>
      </c>
    </row>
    <row r="70" spans="1:2" x14ac:dyDescent="0.35">
      <c r="A70" s="1"/>
    </row>
    <row r="71" spans="1:2" x14ac:dyDescent="0.35">
      <c r="A71" s="1"/>
    </row>
    <row r="72" spans="1:2" x14ac:dyDescent="0.35">
      <c r="A72" s="1"/>
    </row>
    <row r="73" spans="1:2" x14ac:dyDescent="0.35">
      <c r="A73" s="1"/>
    </row>
    <row r="74" spans="1:2" x14ac:dyDescent="0.35">
      <c r="A74" s="1"/>
    </row>
    <row r="75" spans="1:2" x14ac:dyDescent="0.35">
      <c r="A75" s="1"/>
    </row>
  </sheetData>
  <hyperlinks>
    <hyperlink ref="D19" location="Contents!A1" display="Back to content"/>
  </hyperlinks>
  <pageMargins left="0.7" right="0.7" top="0.75" bottom="0.75" header="0.3" footer="0.3"/>
  <ignoredErrors>
    <ignoredError sqref="A5" numberStoredAsText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showGridLines="0" workbookViewId="0">
      <selection activeCell="I19" sqref="I19"/>
    </sheetView>
  </sheetViews>
  <sheetFormatPr defaultRowHeight="14.5" x14ac:dyDescent="0.35"/>
  <cols>
    <col min="1" max="1" width="9.08984375" bestFit="1" customWidth="1"/>
    <col min="2" max="2" width="9.1796875" bestFit="1" customWidth="1"/>
  </cols>
  <sheetData>
    <row r="1" spans="1:7" x14ac:dyDescent="0.35">
      <c r="A1" s="5" t="str">
        <f>CONCATENATE("Figure 5.15 ",Contents!C18)</f>
        <v>Figure 5.15 Public versus private inflation</v>
      </c>
      <c r="B1" s="5"/>
      <c r="C1" s="5"/>
      <c r="G1" s="19"/>
    </row>
    <row r="2" spans="1:7" x14ac:dyDescent="0.35">
      <c r="A2" s="5"/>
      <c r="B2" s="5"/>
      <c r="C2" s="5"/>
      <c r="G2" s="19"/>
    </row>
    <row r="3" spans="1:7" x14ac:dyDescent="0.35">
      <c r="A3" s="5" t="s">
        <v>16</v>
      </c>
      <c r="B3" s="5" t="s">
        <v>82</v>
      </c>
      <c r="C3" s="5" t="s">
        <v>83</v>
      </c>
      <c r="D3" s="5" t="s">
        <v>48</v>
      </c>
      <c r="E3" s="5" t="s">
        <v>41</v>
      </c>
      <c r="F3" s="5" t="s">
        <v>84</v>
      </c>
    </row>
    <row r="4" spans="1:7" x14ac:dyDescent="0.35">
      <c r="A4" s="72">
        <v>41640</v>
      </c>
      <c r="B4" s="2">
        <v>6.4760257487845418</v>
      </c>
      <c r="C4" s="2">
        <v>5.6766597453199896</v>
      </c>
      <c r="D4">
        <v>3</v>
      </c>
      <c r="E4">
        <v>4.5</v>
      </c>
      <c r="F4">
        <v>6</v>
      </c>
    </row>
    <row r="5" spans="1:7" x14ac:dyDescent="0.35">
      <c r="A5" s="72">
        <v>41671</v>
      </c>
      <c r="B5" s="2">
        <v>6.4256801146711062</v>
      </c>
      <c r="C5" s="2">
        <v>5.7747738280282679</v>
      </c>
      <c r="D5">
        <v>3</v>
      </c>
      <c r="E5">
        <v>4.5</v>
      </c>
      <c r="F5">
        <v>6</v>
      </c>
    </row>
    <row r="6" spans="1:7" x14ac:dyDescent="0.35">
      <c r="A6" s="72">
        <v>41699</v>
      </c>
      <c r="B6" s="2">
        <v>6.0075182004237337</v>
      </c>
      <c r="C6" s="2">
        <v>6.102911952087009</v>
      </c>
      <c r="D6">
        <v>3</v>
      </c>
      <c r="E6">
        <v>4.5</v>
      </c>
      <c r="F6">
        <v>6</v>
      </c>
    </row>
    <row r="7" spans="1:7" x14ac:dyDescent="0.35">
      <c r="A7" s="72">
        <v>41730</v>
      </c>
      <c r="B7" s="2">
        <v>5.4473995049167279</v>
      </c>
      <c r="C7" s="2">
        <v>6.3806186014521815</v>
      </c>
      <c r="D7">
        <v>3</v>
      </c>
      <c r="E7">
        <v>4.5</v>
      </c>
      <c r="F7">
        <v>6</v>
      </c>
    </row>
    <row r="8" spans="1:7" x14ac:dyDescent="0.35">
      <c r="A8" s="72">
        <v>41760</v>
      </c>
      <c r="B8" s="2">
        <v>5.4427108523968259</v>
      </c>
      <c r="C8" s="2">
        <v>6.8649534204764606</v>
      </c>
      <c r="D8">
        <v>3</v>
      </c>
      <c r="E8">
        <v>4.5</v>
      </c>
      <c r="F8">
        <v>6</v>
      </c>
    </row>
    <row r="9" spans="1:7" x14ac:dyDescent="0.35">
      <c r="A9" s="72">
        <v>41791</v>
      </c>
      <c r="B9" s="2">
        <v>5.4754342791091926</v>
      </c>
      <c r="C9" s="2">
        <v>6.9886546046659781</v>
      </c>
      <c r="D9">
        <v>3</v>
      </c>
      <c r="E9">
        <v>4.5</v>
      </c>
      <c r="F9">
        <v>6</v>
      </c>
    </row>
    <row r="10" spans="1:7" x14ac:dyDescent="0.35">
      <c r="A10" s="72">
        <v>41821</v>
      </c>
      <c r="B10" s="2">
        <v>5.4923785342640308</v>
      </c>
      <c r="C10" s="2">
        <v>6.5919940269275168</v>
      </c>
      <c r="D10">
        <v>3</v>
      </c>
      <c r="E10">
        <v>4.5</v>
      </c>
      <c r="F10">
        <v>6</v>
      </c>
    </row>
    <row r="11" spans="1:7" x14ac:dyDescent="0.35">
      <c r="A11" s="72">
        <v>41852</v>
      </c>
      <c r="B11" s="2">
        <v>5.4553511537226207</v>
      </c>
      <c r="C11" s="2">
        <v>6.7354374047194687</v>
      </c>
      <c r="D11">
        <v>3</v>
      </c>
      <c r="E11">
        <v>4.5</v>
      </c>
      <c r="F11">
        <v>6</v>
      </c>
    </row>
    <row r="12" spans="1:7" x14ac:dyDescent="0.35">
      <c r="A12" s="72">
        <v>41883</v>
      </c>
      <c r="B12" s="2">
        <v>5.4892319936905576</v>
      </c>
      <c r="C12" s="2">
        <v>6.0789943711378358</v>
      </c>
      <c r="D12">
        <v>3</v>
      </c>
      <c r="E12">
        <v>4.5</v>
      </c>
      <c r="F12">
        <v>6</v>
      </c>
    </row>
    <row r="13" spans="1:7" x14ac:dyDescent="0.35">
      <c r="A13" s="72">
        <v>41913</v>
      </c>
      <c r="B13" s="2">
        <v>5.4849382742863773</v>
      </c>
      <c r="C13" s="2">
        <v>6.0623085933979137</v>
      </c>
      <c r="D13">
        <v>3</v>
      </c>
      <c r="E13">
        <v>4.5</v>
      </c>
      <c r="F13">
        <v>6</v>
      </c>
    </row>
    <row r="14" spans="1:7" x14ac:dyDescent="0.35">
      <c r="A14" s="72">
        <v>41944</v>
      </c>
      <c r="B14" s="2">
        <v>5.9023679705347165</v>
      </c>
      <c r="C14" s="2">
        <v>5.7881213917227559</v>
      </c>
      <c r="D14">
        <v>3</v>
      </c>
      <c r="E14">
        <v>4.5</v>
      </c>
      <c r="F14">
        <v>6</v>
      </c>
    </row>
    <row r="15" spans="1:7" x14ac:dyDescent="0.35">
      <c r="A15" s="72">
        <v>41974</v>
      </c>
      <c r="B15" s="2">
        <v>5.8153739576953356</v>
      </c>
      <c r="C15" s="2">
        <v>5.1921367107621519</v>
      </c>
      <c r="D15">
        <v>3</v>
      </c>
      <c r="E15">
        <v>4.5</v>
      </c>
      <c r="F15">
        <v>6</v>
      </c>
    </row>
    <row r="16" spans="1:7" x14ac:dyDescent="0.35">
      <c r="A16" s="72">
        <v>42005</v>
      </c>
      <c r="B16" s="2">
        <v>5.7111660317352708</v>
      </c>
      <c r="C16" s="2">
        <v>4.1285219439372023</v>
      </c>
      <c r="D16">
        <v>3</v>
      </c>
      <c r="E16">
        <v>4.5</v>
      </c>
      <c r="F16">
        <v>6</v>
      </c>
    </row>
    <row r="17" spans="1:9" x14ac:dyDescent="0.35">
      <c r="A17" s="72">
        <v>42036</v>
      </c>
      <c r="B17" s="2">
        <v>5.8809413077534733</v>
      </c>
      <c r="C17" s="2">
        <v>3.4386145608300112</v>
      </c>
      <c r="D17">
        <v>3</v>
      </c>
      <c r="E17">
        <v>4.5</v>
      </c>
      <c r="F17">
        <v>6</v>
      </c>
    </row>
    <row r="18" spans="1:9" x14ac:dyDescent="0.35">
      <c r="A18" s="72">
        <v>42064</v>
      </c>
      <c r="B18" s="2">
        <v>6.1423839391774981</v>
      </c>
      <c r="C18" s="2">
        <v>3.4429141152951148</v>
      </c>
      <c r="D18">
        <v>3</v>
      </c>
      <c r="E18">
        <v>4.5</v>
      </c>
      <c r="F18">
        <v>6</v>
      </c>
    </row>
    <row r="19" spans="1:9" x14ac:dyDescent="0.35">
      <c r="A19" s="72">
        <v>42095</v>
      </c>
      <c r="B19" s="2">
        <v>7.4939652647316057</v>
      </c>
      <c r="C19" s="2">
        <v>3.6358608391715785</v>
      </c>
      <c r="D19">
        <v>3</v>
      </c>
      <c r="E19">
        <v>4.5</v>
      </c>
      <c r="F19">
        <v>6</v>
      </c>
      <c r="I19" s="12" t="s">
        <v>9</v>
      </c>
    </row>
    <row r="20" spans="1:9" x14ac:dyDescent="0.35">
      <c r="A20" s="72">
        <v>42125</v>
      </c>
      <c r="B20" s="2">
        <v>7.7741442024614971</v>
      </c>
      <c r="C20" s="2">
        <v>3.7005885964653151</v>
      </c>
      <c r="D20">
        <v>3</v>
      </c>
      <c r="E20">
        <v>4.5</v>
      </c>
      <c r="F20">
        <v>6</v>
      </c>
    </row>
    <row r="21" spans="1:9" x14ac:dyDescent="0.35">
      <c r="A21" s="72">
        <v>42156</v>
      </c>
      <c r="B21" s="2">
        <v>7.9026049437127988</v>
      </c>
      <c r="C21" s="2">
        <v>3.7947750383753309</v>
      </c>
      <c r="D21">
        <v>3</v>
      </c>
      <c r="E21">
        <v>4.5</v>
      </c>
      <c r="F21">
        <v>6</v>
      </c>
    </row>
    <row r="22" spans="1:9" x14ac:dyDescent="0.35">
      <c r="A22" s="72">
        <v>42186</v>
      </c>
      <c r="B22" s="2">
        <v>8.6909948782890147</v>
      </c>
      <c r="C22" s="2">
        <v>3.9457624702828653</v>
      </c>
      <c r="D22">
        <v>3</v>
      </c>
      <c r="E22">
        <v>4.5</v>
      </c>
      <c r="F22">
        <v>6</v>
      </c>
    </row>
    <row r="23" spans="1:9" x14ac:dyDescent="0.35">
      <c r="A23" s="72">
        <v>42217</v>
      </c>
      <c r="B23" s="2">
        <v>8.5123094853838399</v>
      </c>
      <c r="C23" s="2">
        <v>3.5455412205722459</v>
      </c>
      <c r="D23">
        <v>3</v>
      </c>
      <c r="E23">
        <v>4.5</v>
      </c>
      <c r="F23">
        <v>6</v>
      </c>
    </row>
    <row r="24" spans="1:9" x14ac:dyDescent="0.35">
      <c r="A24" s="72">
        <v>42248</v>
      </c>
      <c r="B24" s="2">
        <v>8.5725456211514626</v>
      </c>
      <c r="C24" s="2">
        <v>3.5286167837297544</v>
      </c>
      <c r="D24">
        <v>3</v>
      </c>
      <c r="E24">
        <v>4.5</v>
      </c>
      <c r="F24">
        <v>6</v>
      </c>
    </row>
    <row r="25" spans="1:9" x14ac:dyDescent="0.35">
      <c r="A25" s="72">
        <v>42278</v>
      </c>
      <c r="B25" s="2">
        <v>8.2462575124248261</v>
      </c>
      <c r="C25" s="2">
        <v>3.602912003963965</v>
      </c>
      <c r="D25">
        <v>3</v>
      </c>
      <c r="E25">
        <v>4.5</v>
      </c>
      <c r="F25">
        <v>6</v>
      </c>
    </row>
    <row r="26" spans="1:9" x14ac:dyDescent="0.35">
      <c r="A26" s="72">
        <v>42309</v>
      </c>
      <c r="B26" s="2">
        <v>8.1724592820512587</v>
      </c>
      <c r="C26" s="2">
        <v>3.7641979949156523</v>
      </c>
      <c r="D26">
        <v>3</v>
      </c>
      <c r="E26">
        <v>4.5</v>
      </c>
      <c r="F26">
        <v>6</v>
      </c>
    </row>
    <row r="27" spans="1:9" x14ac:dyDescent="0.35">
      <c r="A27" s="72">
        <v>42339</v>
      </c>
      <c r="B27" s="2">
        <v>8.1193734906490178</v>
      </c>
      <c r="C27" s="2">
        <v>4.5039909949438295</v>
      </c>
      <c r="D27">
        <v>3</v>
      </c>
      <c r="E27">
        <v>4.5</v>
      </c>
      <c r="F27">
        <v>6</v>
      </c>
    </row>
    <row r="28" spans="1:9" x14ac:dyDescent="0.35">
      <c r="A28" s="72">
        <v>42370</v>
      </c>
      <c r="B28" s="2">
        <v>9.1530551998783451</v>
      </c>
      <c r="C28" s="2">
        <v>5.3725849213425381</v>
      </c>
      <c r="D28">
        <v>3</v>
      </c>
      <c r="E28">
        <v>4.5</v>
      </c>
      <c r="F28">
        <v>6</v>
      </c>
    </row>
    <row r="29" spans="1:9" x14ac:dyDescent="0.35">
      <c r="A29" s="72">
        <v>42401</v>
      </c>
      <c r="B29" s="2">
        <v>8.9873830780285324</v>
      </c>
      <c r="C29" s="2">
        <v>6.5164081390091555</v>
      </c>
      <c r="D29">
        <v>3</v>
      </c>
      <c r="E29">
        <v>4.5</v>
      </c>
      <c r="F29">
        <v>6</v>
      </c>
    </row>
    <row r="30" spans="1:9" x14ac:dyDescent="0.35">
      <c r="A30" s="72">
        <v>42430</v>
      </c>
      <c r="B30" s="2">
        <v>7.9158227523122848</v>
      </c>
      <c r="C30" s="2">
        <v>5.8355419355809124</v>
      </c>
      <c r="D30">
        <v>3</v>
      </c>
      <c r="E30">
        <v>4.5</v>
      </c>
      <c r="F30">
        <v>6</v>
      </c>
    </row>
    <row r="31" spans="1:9" x14ac:dyDescent="0.35">
      <c r="A31" s="72">
        <v>42461</v>
      </c>
      <c r="B31" s="2">
        <v>6.898859045386696</v>
      </c>
      <c r="C31" s="2">
        <v>6.0432245251355043</v>
      </c>
      <c r="D31">
        <v>3</v>
      </c>
      <c r="E31">
        <v>4.5</v>
      </c>
      <c r="F31">
        <v>6</v>
      </c>
    </row>
    <row r="32" spans="1:9" x14ac:dyDescent="0.35">
      <c r="A32" s="72">
        <v>42491</v>
      </c>
      <c r="B32" s="2">
        <v>6.6947301611311794</v>
      </c>
      <c r="C32" s="2">
        <v>6.082669554130149</v>
      </c>
      <c r="D32">
        <v>3</v>
      </c>
      <c r="E32">
        <v>4.5</v>
      </c>
      <c r="F32">
        <v>6</v>
      </c>
    </row>
    <row r="33" spans="1:6" x14ac:dyDescent="0.35">
      <c r="A33" s="72">
        <v>42522</v>
      </c>
      <c r="B33" s="2">
        <v>6.6406926154513712</v>
      </c>
      <c r="C33" s="2">
        <v>6.2024318061535855</v>
      </c>
      <c r="D33">
        <v>3</v>
      </c>
      <c r="E33">
        <v>4.5</v>
      </c>
      <c r="F33">
        <v>6</v>
      </c>
    </row>
    <row r="34" spans="1:6" x14ac:dyDescent="0.35">
      <c r="A34" s="72">
        <v>42552</v>
      </c>
      <c r="B34" s="2">
        <v>5.8405602781810284</v>
      </c>
      <c r="C34" s="2">
        <v>6.0646665823656187</v>
      </c>
      <c r="D34">
        <v>3</v>
      </c>
      <c r="E34">
        <v>4.5</v>
      </c>
      <c r="F34">
        <v>6</v>
      </c>
    </row>
    <row r="35" spans="1:6" x14ac:dyDescent="0.35">
      <c r="A35" s="72">
        <v>42583</v>
      </c>
      <c r="B35" s="2">
        <v>5.8051343843639414</v>
      </c>
      <c r="C35" s="2">
        <v>5.9368105579079122</v>
      </c>
      <c r="D35">
        <v>3</v>
      </c>
      <c r="E35">
        <v>4.5</v>
      </c>
      <c r="F35">
        <v>6</v>
      </c>
    </row>
    <row r="36" spans="1:6" x14ac:dyDescent="0.35">
      <c r="A36" s="72">
        <v>42614</v>
      </c>
      <c r="B36" s="2">
        <v>5.7297335966776108</v>
      </c>
      <c r="C36" s="2">
        <v>6.2344121795498308</v>
      </c>
      <c r="D36">
        <v>3</v>
      </c>
      <c r="E36">
        <v>4.5</v>
      </c>
      <c r="F36">
        <v>6</v>
      </c>
    </row>
    <row r="37" spans="1:6" x14ac:dyDescent="0.35">
      <c r="A37" s="72">
        <v>42644</v>
      </c>
      <c r="B37" s="2">
        <v>5.7305191055110338</v>
      </c>
      <c r="C37" s="2">
        <v>6.6300497482220999</v>
      </c>
      <c r="D37">
        <v>3</v>
      </c>
      <c r="E37">
        <v>4.5</v>
      </c>
      <c r="F37">
        <v>6</v>
      </c>
    </row>
    <row r="38" spans="1:6" x14ac:dyDescent="0.35">
      <c r="A38" s="72">
        <v>42675</v>
      </c>
      <c r="B38" s="2">
        <v>5.6770786675973461</v>
      </c>
      <c r="C38" s="2">
        <v>6.911239217714793</v>
      </c>
      <c r="D38">
        <v>3</v>
      </c>
      <c r="E38">
        <v>4.5</v>
      </c>
      <c r="F38">
        <v>6</v>
      </c>
    </row>
    <row r="39" spans="1:6" x14ac:dyDescent="0.35">
      <c r="A39" s="72">
        <v>42705</v>
      </c>
      <c r="B39" s="2">
        <v>5.9883201436953248</v>
      </c>
      <c r="C39" s="2">
        <v>6.9317949152760683</v>
      </c>
      <c r="D39">
        <v>3</v>
      </c>
      <c r="E39">
        <v>4.5</v>
      </c>
      <c r="F39">
        <v>6</v>
      </c>
    </row>
    <row r="40" spans="1:6" x14ac:dyDescent="0.35">
      <c r="A40" s="72">
        <v>42736</v>
      </c>
      <c r="B40" s="2">
        <v>4.8800488663454544</v>
      </c>
      <c r="C40" s="2">
        <v>7.046350177855798</v>
      </c>
      <c r="D40">
        <v>3</v>
      </c>
      <c r="E40">
        <v>4.5</v>
      </c>
      <c r="F40">
        <v>6</v>
      </c>
    </row>
    <row r="41" spans="1:6" x14ac:dyDescent="0.35">
      <c r="A41" s="72">
        <v>42767</v>
      </c>
      <c r="B41" s="2">
        <v>4.6760050442899326</v>
      </c>
      <c r="C41" s="2">
        <v>6.711672251636136</v>
      </c>
      <c r="D41">
        <v>3</v>
      </c>
      <c r="E41">
        <v>4.5</v>
      </c>
      <c r="F41">
        <v>6</v>
      </c>
    </row>
    <row r="42" spans="1:6" x14ac:dyDescent="0.35">
      <c r="A42" s="72">
        <v>42795</v>
      </c>
      <c r="B42" s="2">
        <v>4.9523689519946013</v>
      </c>
      <c r="C42" s="2">
        <v>6.4456151817722462</v>
      </c>
      <c r="D42">
        <v>3</v>
      </c>
      <c r="E42">
        <v>4.5</v>
      </c>
      <c r="F42">
        <v>6</v>
      </c>
    </row>
    <row r="43" spans="1:6" x14ac:dyDescent="0.35">
      <c r="A43" s="72">
        <v>42826</v>
      </c>
      <c r="B43" s="2">
        <v>4.9855906052771681</v>
      </c>
      <c r="C43" s="2">
        <v>5.4511567472886657</v>
      </c>
      <c r="D43">
        <v>3</v>
      </c>
      <c r="E43">
        <v>4.5</v>
      </c>
      <c r="F43">
        <v>6</v>
      </c>
    </row>
    <row r="44" spans="1:6" x14ac:dyDescent="0.35">
      <c r="A44" s="72">
        <v>42856</v>
      </c>
      <c r="B44" s="2">
        <v>5.0495263945289803</v>
      </c>
      <c r="C44" s="2">
        <v>5.5499328817476323</v>
      </c>
      <c r="D44">
        <v>3</v>
      </c>
      <c r="E44">
        <v>4.5</v>
      </c>
      <c r="F44">
        <v>6</v>
      </c>
    </row>
    <row r="45" spans="1:6" x14ac:dyDescent="0.35">
      <c r="A45" s="72">
        <v>42887</v>
      </c>
      <c r="B45" s="2">
        <v>5.0726459849848915</v>
      </c>
      <c r="C45" s="2">
        <v>5.11531583303384</v>
      </c>
      <c r="D45">
        <v>3</v>
      </c>
      <c r="E45">
        <v>4.5</v>
      </c>
      <c r="F45">
        <v>6</v>
      </c>
    </row>
    <row r="46" spans="1:6" x14ac:dyDescent="0.35">
      <c r="A46" s="72">
        <v>42917</v>
      </c>
      <c r="B46" s="2">
        <v>3.3150921480402218</v>
      </c>
      <c r="C46" s="2">
        <v>4.9117361243247171</v>
      </c>
      <c r="D46">
        <v>3</v>
      </c>
      <c r="E46">
        <v>4.5</v>
      </c>
      <c r="F46">
        <v>6</v>
      </c>
    </row>
    <row r="47" spans="1:6" x14ac:dyDescent="0.35">
      <c r="A47" s="72">
        <v>42948</v>
      </c>
      <c r="B47" s="2">
        <v>3.5854154126692794</v>
      </c>
      <c r="C47" s="2">
        <v>5.102463816923053</v>
      </c>
      <c r="D47">
        <v>3</v>
      </c>
      <c r="E47">
        <v>4.5</v>
      </c>
      <c r="F47">
        <v>6</v>
      </c>
    </row>
    <row r="48" spans="1:6" x14ac:dyDescent="0.35">
      <c r="A48" s="72">
        <v>42979</v>
      </c>
      <c r="B48" s="2">
        <v>4.4041520526967304</v>
      </c>
      <c r="C48" s="2">
        <v>5.2475036459918023</v>
      </c>
      <c r="D48">
        <v>3</v>
      </c>
      <c r="E48">
        <v>4.5</v>
      </c>
      <c r="F48">
        <v>6</v>
      </c>
    </row>
    <row r="49" spans="1:6" x14ac:dyDescent="0.35">
      <c r="A49" s="72">
        <v>43009</v>
      </c>
      <c r="B49" s="2">
        <v>4.5123137481665854</v>
      </c>
      <c r="C49" s="2">
        <v>4.92463793957163</v>
      </c>
      <c r="D49">
        <v>3</v>
      </c>
      <c r="E49">
        <v>4.5</v>
      </c>
      <c r="F49">
        <v>6</v>
      </c>
    </row>
    <row r="50" spans="1:6" x14ac:dyDescent="0.35">
      <c r="A50" s="72">
        <v>43040</v>
      </c>
      <c r="B50" s="2">
        <v>4.4855174835530587</v>
      </c>
      <c r="C50" s="2">
        <v>4.6556946311909542</v>
      </c>
      <c r="D50">
        <v>3</v>
      </c>
      <c r="E50">
        <v>4.5</v>
      </c>
      <c r="F50">
        <v>6</v>
      </c>
    </row>
    <row r="51" spans="1:6" x14ac:dyDescent="0.35">
      <c r="A51" s="72">
        <v>43070</v>
      </c>
      <c r="B51" s="2">
        <v>4.1984948592642901</v>
      </c>
      <c r="C51" s="2">
        <v>4.8397415082848561</v>
      </c>
      <c r="D51">
        <v>3</v>
      </c>
      <c r="E51">
        <v>4.5</v>
      </c>
      <c r="F51">
        <v>6</v>
      </c>
    </row>
    <row r="52" spans="1:6" x14ac:dyDescent="0.35">
      <c r="A52" s="72">
        <v>43101</v>
      </c>
      <c r="B52" s="2">
        <v>4.3066722340412644</v>
      </c>
      <c r="C52" s="2">
        <v>4.3923090237172335</v>
      </c>
      <c r="D52">
        <v>3</v>
      </c>
      <c r="E52">
        <v>4.5</v>
      </c>
      <c r="F52">
        <v>6</v>
      </c>
    </row>
    <row r="53" spans="1:6" x14ac:dyDescent="0.35">
      <c r="A53" s="72">
        <v>43132</v>
      </c>
      <c r="B53" s="2">
        <v>4.5239426774738689</v>
      </c>
      <c r="C53" s="2">
        <v>3.8972883521346535</v>
      </c>
      <c r="D53">
        <v>3</v>
      </c>
      <c r="E53">
        <v>4.5</v>
      </c>
      <c r="F53">
        <v>6</v>
      </c>
    </row>
    <row r="54" spans="1:6" x14ac:dyDescent="0.35">
      <c r="A54" s="72">
        <v>43160</v>
      </c>
      <c r="B54" s="2">
        <v>4.3477462527146127</v>
      </c>
      <c r="C54" s="2">
        <v>3.6652638298555251</v>
      </c>
      <c r="D54">
        <v>3</v>
      </c>
      <c r="E54">
        <v>4.5</v>
      </c>
      <c r="F54">
        <v>6</v>
      </c>
    </row>
    <row r="55" spans="1:6" x14ac:dyDescent="0.35">
      <c r="A55" s="72">
        <v>43191</v>
      </c>
      <c r="B55" s="2">
        <v>5.4367403101036604</v>
      </c>
      <c r="C55" s="2">
        <v>4.22373608310469</v>
      </c>
      <c r="D55">
        <v>3</v>
      </c>
      <c r="E55">
        <v>4.5</v>
      </c>
      <c r="F55">
        <v>6</v>
      </c>
    </row>
    <row r="56" spans="1:6" x14ac:dyDescent="0.35">
      <c r="A56" s="72">
        <v>43221</v>
      </c>
      <c r="B56" s="2">
        <v>5.4754322444362069</v>
      </c>
      <c r="C56" s="2">
        <v>4.073486699130946</v>
      </c>
      <c r="D56">
        <v>3</v>
      </c>
      <c r="E56">
        <v>4.5</v>
      </c>
      <c r="F56">
        <v>6</v>
      </c>
    </row>
    <row r="57" spans="1:6" x14ac:dyDescent="0.35">
      <c r="A57" s="72">
        <v>43252</v>
      </c>
      <c r="B57" s="2">
        <v>5.2589986567451508</v>
      </c>
      <c r="C57" s="2">
        <v>4.3776351335875985</v>
      </c>
      <c r="D57">
        <v>3</v>
      </c>
      <c r="E57">
        <v>4.5</v>
      </c>
      <c r="F57">
        <v>6</v>
      </c>
    </row>
    <row r="58" spans="1:6" x14ac:dyDescent="0.35">
      <c r="A58" s="72">
        <v>43282</v>
      </c>
      <c r="B58" s="2">
        <v>7.2888059114485149</v>
      </c>
      <c r="C58" s="2">
        <v>4.5164013247226631</v>
      </c>
      <c r="D58">
        <v>3</v>
      </c>
      <c r="E58">
        <v>4.5</v>
      </c>
      <c r="F58">
        <v>6</v>
      </c>
    </row>
    <row r="59" spans="1:6" x14ac:dyDescent="0.35">
      <c r="A59" s="72">
        <v>43313</v>
      </c>
      <c r="B59" s="2">
        <v>7.0123437522175314</v>
      </c>
      <c r="C59" s="2">
        <v>4.336011271567175</v>
      </c>
      <c r="D59">
        <v>3</v>
      </c>
      <c r="E59">
        <v>4.5</v>
      </c>
      <c r="F59">
        <v>6</v>
      </c>
    </row>
    <row r="60" spans="1:6" x14ac:dyDescent="0.35">
      <c r="A60" s="72">
        <v>43344</v>
      </c>
      <c r="B60" s="2">
        <v>6.2778843764179415</v>
      </c>
      <c r="C60" s="2">
        <v>4.5126946656186773</v>
      </c>
      <c r="D60">
        <v>3</v>
      </c>
      <c r="E60">
        <v>4.5</v>
      </c>
      <c r="F60">
        <v>6</v>
      </c>
    </row>
    <row r="61" spans="1:6" x14ac:dyDescent="0.35">
      <c r="A61" s="72">
        <v>43374</v>
      </c>
      <c r="B61" s="2">
        <v>6.25011045973487</v>
      </c>
      <c r="C61" s="2">
        <v>4.7533533494550362</v>
      </c>
      <c r="D61">
        <v>3</v>
      </c>
      <c r="E61">
        <v>4.5</v>
      </c>
      <c r="F61">
        <v>6</v>
      </c>
    </row>
    <row r="62" spans="1:6" x14ac:dyDescent="0.35">
      <c r="A62" s="72">
        <v>43405</v>
      </c>
      <c r="B62" s="2">
        <v>6.7481723679056138</v>
      </c>
      <c r="C62" s="2">
        <v>4.7282879108140108</v>
      </c>
      <c r="D62">
        <v>3</v>
      </c>
      <c r="E62">
        <v>4.5</v>
      </c>
      <c r="F62">
        <v>6</v>
      </c>
    </row>
    <row r="63" spans="1:6" x14ac:dyDescent="0.35">
      <c r="A63" s="72">
        <v>43435</v>
      </c>
      <c r="B63" s="2">
        <v>6.7970384687869867</v>
      </c>
      <c r="C63" s="2">
        <v>3.8282187138946044</v>
      </c>
      <c r="D63">
        <v>3</v>
      </c>
      <c r="E63">
        <v>4.5</v>
      </c>
      <c r="F63">
        <v>6</v>
      </c>
    </row>
    <row r="64" spans="1:6" x14ac:dyDescent="0.35">
      <c r="A64" s="72">
        <v>43466</v>
      </c>
      <c r="B64" s="2">
        <v>6.5449548144518088</v>
      </c>
      <c r="C64" s="2">
        <v>3.2746058022236069</v>
      </c>
      <c r="D64">
        <v>3</v>
      </c>
      <c r="E64">
        <v>4.5</v>
      </c>
      <c r="F64">
        <v>6</v>
      </c>
    </row>
    <row r="65" spans="1:6" x14ac:dyDescent="0.35">
      <c r="A65" s="72">
        <v>43497</v>
      </c>
      <c r="B65" s="2">
        <v>6.5251949617665117</v>
      </c>
      <c r="C65" s="2">
        <v>3.3765849468091469</v>
      </c>
      <c r="D65">
        <v>3</v>
      </c>
      <c r="E65">
        <v>4.5</v>
      </c>
      <c r="F65">
        <v>6</v>
      </c>
    </row>
    <row r="66" spans="1:6" x14ac:dyDescent="0.35">
      <c r="A66" s="72">
        <v>43525</v>
      </c>
      <c r="B66" s="2">
        <v>6.998587105207088</v>
      </c>
      <c r="C66" s="2">
        <v>3.8126154502626575</v>
      </c>
      <c r="D66">
        <v>3</v>
      </c>
      <c r="E66">
        <v>4.5</v>
      </c>
      <c r="F66">
        <v>6</v>
      </c>
    </row>
    <row r="67" spans="1:6" x14ac:dyDescent="0.35">
      <c r="A67" s="72">
        <v>43556</v>
      </c>
      <c r="B67" s="2">
        <v>5.408070225201933</v>
      </c>
      <c r="C67" s="2">
        <v>4.1141932064658437</v>
      </c>
      <c r="D67">
        <v>3</v>
      </c>
      <c r="E67">
        <v>4.5</v>
      </c>
      <c r="F67">
        <v>6</v>
      </c>
    </row>
    <row r="68" spans="1:6" x14ac:dyDescent="0.35">
      <c r="A68" s="72">
        <v>43586</v>
      </c>
      <c r="B68" s="2">
        <v>5.3942259845771279</v>
      </c>
      <c r="C68" s="2">
        <v>4.2264432781176975</v>
      </c>
      <c r="D68">
        <v>3</v>
      </c>
      <c r="E68">
        <v>4.5</v>
      </c>
      <c r="F68">
        <v>6</v>
      </c>
    </row>
    <row r="69" spans="1:6" x14ac:dyDescent="0.35">
      <c r="A69" s="72">
        <v>43617</v>
      </c>
      <c r="B69" s="2">
        <v>6.0211988555717078</v>
      </c>
      <c r="C69" s="2">
        <v>4.0256831072462251</v>
      </c>
      <c r="D69">
        <v>3</v>
      </c>
      <c r="E69">
        <v>4.5</v>
      </c>
      <c r="F69">
        <v>6</v>
      </c>
    </row>
    <row r="70" spans="1:6" x14ac:dyDescent="0.35">
      <c r="A70" s="72">
        <v>43647</v>
      </c>
      <c r="B70" s="2">
        <v>6.0107716963708313</v>
      </c>
      <c r="C70" s="2">
        <v>3.4014902384648771</v>
      </c>
      <c r="D70">
        <v>3</v>
      </c>
      <c r="E70">
        <v>4.5</v>
      </c>
      <c r="F70">
        <v>6</v>
      </c>
    </row>
    <row r="71" spans="1:6" x14ac:dyDescent="0.35">
      <c r="A71" s="72">
        <v>43678</v>
      </c>
      <c r="B71" s="2">
        <v>6.1677248403929852</v>
      </c>
      <c r="C71" s="2">
        <v>3.836567412456815</v>
      </c>
      <c r="D71">
        <v>3</v>
      </c>
      <c r="E71">
        <v>4.5</v>
      </c>
      <c r="F71">
        <v>6</v>
      </c>
    </row>
    <row r="72" spans="1:6" x14ac:dyDescent="0.35">
      <c r="A72" s="72">
        <v>43709</v>
      </c>
      <c r="B72" s="2">
        <v>6.0608856776162456</v>
      </c>
      <c r="C72" s="2">
        <v>3.6034151428670835</v>
      </c>
      <c r="D72">
        <v>3</v>
      </c>
      <c r="E72">
        <v>4.5</v>
      </c>
      <c r="F72">
        <v>6</v>
      </c>
    </row>
    <row r="73" spans="1:6" x14ac:dyDescent="0.35">
      <c r="A73" s="72">
        <v>43739</v>
      </c>
      <c r="B73" s="2">
        <v>5.952340785682475</v>
      </c>
      <c r="C73" s="2">
        <v>3.0214734583741576</v>
      </c>
      <c r="D73">
        <v>3</v>
      </c>
      <c r="E73">
        <v>4.5</v>
      </c>
      <c r="F73">
        <v>6</v>
      </c>
    </row>
    <row r="74" spans="1:6" x14ac:dyDescent="0.35">
      <c r="A74" s="72">
        <v>43770</v>
      </c>
      <c r="B74" s="2">
        <v>5.4624578033745319</v>
      </c>
      <c r="C74" s="2">
        <v>3.0359039584621161</v>
      </c>
      <c r="D74">
        <v>3</v>
      </c>
      <c r="E74">
        <v>4.5</v>
      </c>
      <c r="F74">
        <v>6</v>
      </c>
    </row>
    <row r="75" spans="1:6" x14ac:dyDescent="0.35">
      <c r="A75" s="72">
        <v>43800</v>
      </c>
      <c r="B75" s="2">
        <v>5.5165770326134567</v>
      </c>
      <c r="C75" s="2">
        <v>3.6178313918964866</v>
      </c>
      <c r="D75">
        <v>3</v>
      </c>
      <c r="E75">
        <v>4.5</v>
      </c>
      <c r="F75">
        <v>6</v>
      </c>
    </row>
    <row r="76" spans="1:6" x14ac:dyDescent="0.35">
      <c r="A76" s="72">
        <v>43831</v>
      </c>
      <c r="B76" s="2">
        <v>5.8561661354345151</v>
      </c>
      <c r="C76" s="2">
        <v>4.1193928873980434</v>
      </c>
      <c r="D76">
        <v>3</v>
      </c>
      <c r="E76">
        <v>4.5</v>
      </c>
      <c r="F76">
        <v>6</v>
      </c>
    </row>
    <row r="77" spans="1:6" x14ac:dyDescent="0.35">
      <c r="A77" s="72">
        <v>43862</v>
      </c>
      <c r="B77" s="2">
        <v>5.7644417641012247</v>
      </c>
      <c r="C77" s="2">
        <v>4.3256627520799062</v>
      </c>
      <c r="D77">
        <v>3</v>
      </c>
      <c r="E77">
        <v>4.5</v>
      </c>
      <c r="F77">
        <v>6</v>
      </c>
    </row>
    <row r="78" spans="1:6" x14ac:dyDescent="0.35">
      <c r="A78" s="72">
        <v>43891</v>
      </c>
      <c r="B78" s="2">
        <v>5.3969424539457966</v>
      </c>
      <c r="C78" s="2">
        <v>3.8091290156961666</v>
      </c>
      <c r="D78">
        <v>3</v>
      </c>
      <c r="E78">
        <v>4.5</v>
      </c>
      <c r="F78">
        <v>6</v>
      </c>
    </row>
    <row r="79" spans="1:6" x14ac:dyDescent="0.35">
      <c r="A79" s="72">
        <v>43922</v>
      </c>
      <c r="B79" s="2">
        <v>5.2442555239755606</v>
      </c>
      <c r="C79" s="2">
        <v>2.3040003891780847</v>
      </c>
      <c r="D79">
        <v>3</v>
      </c>
      <c r="E79">
        <v>4.5</v>
      </c>
      <c r="F79">
        <v>6</v>
      </c>
    </row>
    <row r="80" spans="1:6" x14ac:dyDescent="0.35">
      <c r="A80" s="72">
        <v>43952</v>
      </c>
      <c r="B80" s="2">
        <v>4.965479533271222</v>
      </c>
      <c r="C80" s="2">
        <v>1.2282603748105858</v>
      </c>
      <c r="D80">
        <v>3</v>
      </c>
      <c r="E80">
        <v>4.5</v>
      </c>
      <c r="F80">
        <v>6</v>
      </c>
    </row>
    <row r="81" spans="1:6" x14ac:dyDescent="0.35">
      <c r="A81" s="72">
        <v>43983</v>
      </c>
      <c r="B81" s="2">
        <v>4.6528431539671677</v>
      </c>
      <c r="C81" s="2">
        <v>1.5351714195405153</v>
      </c>
      <c r="D81">
        <v>3</v>
      </c>
      <c r="E81">
        <v>4.5</v>
      </c>
      <c r="F81">
        <v>6</v>
      </c>
    </row>
    <row r="82" spans="1:6" x14ac:dyDescent="0.35">
      <c r="A82" s="72">
        <v>44013</v>
      </c>
      <c r="B82" s="2">
        <v>4.2285371700061303</v>
      </c>
      <c r="C82" s="2">
        <v>2.888621485427767</v>
      </c>
      <c r="D82">
        <v>3</v>
      </c>
      <c r="E82">
        <v>4.5</v>
      </c>
      <c r="F82">
        <v>6</v>
      </c>
    </row>
    <row r="83" spans="1:6" x14ac:dyDescent="0.35">
      <c r="A83" s="72">
        <v>44044</v>
      </c>
      <c r="B83" s="2">
        <v>4.2990737011786573</v>
      </c>
      <c r="C83" s="2">
        <v>2.7431376562788268</v>
      </c>
      <c r="D83">
        <v>3</v>
      </c>
      <c r="E83">
        <v>4.5</v>
      </c>
      <c r="F83">
        <v>6</v>
      </c>
    </row>
    <row r="84" spans="1:6" x14ac:dyDescent="0.35">
      <c r="A84" s="72">
        <v>44075</v>
      </c>
      <c r="B84" s="2">
        <v>4.6020448882517995</v>
      </c>
      <c r="C84" s="2">
        <v>2.5316988267097829</v>
      </c>
      <c r="D84">
        <v>3</v>
      </c>
      <c r="E84">
        <v>4.5</v>
      </c>
      <c r="F84">
        <v>6</v>
      </c>
    </row>
    <row r="85" spans="1:6" x14ac:dyDescent="0.35">
      <c r="A85" s="72">
        <v>44105</v>
      </c>
      <c r="B85" s="2">
        <v>4.729516479471596</v>
      </c>
      <c r="C85" s="2">
        <v>2.8361250689456607</v>
      </c>
      <c r="D85">
        <v>3</v>
      </c>
      <c r="E85">
        <v>4.5</v>
      </c>
      <c r="F85">
        <v>6</v>
      </c>
    </row>
    <row r="86" spans="1:6" x14ac:dyDescent="0.35">
      <c r="A86" s="72">
        <v>44136</v>
      </c>
      <c r="B86" s="2">
        <v>4.5469165747133333</v>
      </c>
      <c r="C86" s="2">
        <v>2.7723613163355809</v>
      </c>
      <c r="D86">
        <v>3</v>
      </c>
      <c r="E86">
        <v>4.5</v>
      </c>
      <c r="F86">
        <v>6</v>
      </c>
    </row>
    <row r="87" spans="1:6" x14ac:dyDescent="0.35">
      <c r="A87" s="72">
        <v>44166</v>
      </c>
      <c r="B87" s="2">
        <v>4.5761542934983801</v>
      </c>
      <c r="C87" s="2">
        <v>2.6402842757757394</v>
      </c>
      <c r="D87">
        <v>3</v>
      </c>
      <c r="E87">
        <v>4.5</v>
      </c>
      <c r="F87">
        <v>6</v>
      </c>
    </row>
    <row r="88" spans="1:6" x14ac:dyDescent="0.35">
      <c r="A88" s="72">
        <v>44197</v>
      </c>
      <c r="B88" s="2">
        <v>4.4254177497046188</v>
      </c>
      <c r="C88" s="2">
        <v>2.7869774686816617</v>
      </c>
      <c r="D88">
        <v>3</v>
      </c>
      <c r="E88">
        <v>4.5</v>
      </c>
      <c r="F88">
        <v>6</v>
      </c>
    </row>
    <row r="89" spans="1:6" x14ac:dyDescent="0.35">
      <c r="A89" s="72">
        <v>44228</v>
      </c>
      <c r="B89" s="2">
        <v>4.5381291471771723</v>
      </c>
      <c r="C89" s="2">
        <v>2.3853813199105289</v>
      </c>
      <c r="D89">
        <v>3</v>
      </c>
      <c r="E89">
        <v>4.5</v>
      </c>
      <c r="F89">
        <v>6</v>
      </c>
    </row>
    <row r="90" spans="1:6" x14ac:dyDescent="0.35">
      <c r="A90" s="1"/>
    </row>
    <row r="91" spans="1:6" x14ac:dyDescent="0.35">
      <c r="A91" t="s">
        <v>49</v>
      </c>
    </row>
    <row r="92" spans="1:6" x14ac:dyDescent="0.35">
      <c r="A92" s="1"/>
    </row>
    <row r="93" spans="1:6" x14ac:dyDescent="0.35">
      <c r="A93" s="1"/>
    </row>
    <row r="94" spans="1:6" x14ac:dyDescent="0.35">
      <c r="A94" s="1"/>
    </row>
    <row r="95" spans="1:6" x14ac:dyDescent="0.35">
      <c r="A95" s="1"/>
    </row>
    <row r="96" spans="1:6" x14ac:dyDescent="0.35">
      <c r="A96" s="1"/>
    </row>
    <row r="97" spans="1:1" x14ac:dyDescent="0.35">
      <c r="A97" s="1"/>
    </row>
    <row r="98" spans="1:1" x14ac:dyDescent="0.35">
      <c r="A98" s="1"/>
    </row>
    <row r="99" spans="1:1" x14ac:dyDescent="0.35">
      <c r="A99" s="1"/>
    </row>
  </sheetData>
  <hyperlinks>
    <hyperlink ref="F21" location="Contents!A1" display="Back to content"/>
    <hyperlink ref="I19" location="Contents!A1" display="Back to content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GridLines="0" workbookViewId="0">
      <selection activeCell="F20" sqref="F20"/>
    </sheetView>
  </sheetViews>
  <sheetFormatPr defaultRowHeight="14.5" x14ac:dyDescent="0.35"/>
  <cols>
    <col min="3" max="3" width="9.1796875" bestFit="1" customWidth="1"/>
  </cols>
  <sheetData>
    <row r="1" spans="1:4" x14ac:dyDescent="0.35">
      <c r="A1" s="5" t="str">
        <f>CONCATENATE("Figure 5.16 ",Contents!C19)</f>
        <v>Figure 5.16 Contributions to the unit labour cost gap</v>
      </c>
    </row>
    <row r="2" spans="1:4" x14ac:dyDescent="0.35">
      <c r="A2" s="5"/>
    </row>
    <row r="3" spans="1:4" x14ac:dyDescent="0.35">
      <c r="A3" s="5" t="s">
        <v>16</v>
      </c>
      <c r="B3" s="5" t="s">
        <v>85</v>
      </c>
      <c r="C3" s="5" t="s">
        <v>22</v>
      </c>
      <c r="D3" s="5" t="s">
        <v>23</v>
      </c>
    </row>
    <row r="4" spans="1:4" x14ac:dyDescent="0.35">
      <c r="A4" t="s">
        <v>201</v>
      </c>
      <c r="B4" s="10">
        <v>1.00431</v>
      </c>
      <c r="C4" s="10">
        <v>0.22969200000000001</v>
      </c>
      <c r="D4" s="10">
        <v>0.774617</v>
      </c>
    </row>
    <row r="5" spans="1:4" x14ac:dyDescent="0.35">
      <c r="A5" t="s">
        <v>202</v>
      </c>
      <c r="B5" s="10">
        <v>9.8023899999999997E-2</v>
      </c>
      <c r="C5" s="10">
        <v>-0.13819999999999999</v>
      </c>
      <c r="D5" s="10">
        <v>0.23622399999999999</v>
      </c>
    </row>
    <row r="6" spans="1:4" x14ac:dyDescent="0.35">
      <c r="A6" t="s">
        <v>203</v>
      </c>
      <c r="B6" s="10">
        <v>0.71793499999999999</v>
      </c>
      <c r="C6" s="10">
        <v>0.53471999999999997</v>
      </c>
      <c r="D6" s="10">
        <v>0.18321500000000002</v>
      </c>
    </row>
    <row r="7" spans="1:4" x14ac:dyDescent="0.35">
      <c r="A7" t="s">
        <v>204</v>
      </c>
      <c r="B7" s="10">
        <v>0.27390500000000001</v>
      </c>
      <c r="C7" s="10">
        <v>-0.46776800000000002</v>
      </c>
      <c r="D7" s="10">
        <v>0.74167299999999992</v>
      </c>
    </row>
    <row r="8" spans="1:4" x14ac:dyDescent="0.35">
      <c r="A8" t="s">
        <v>205</v>
      </c>
      <c r="B8" s="10">
        <v>0.57605300000000004</v>
      </c>
      <c r="C8" s="10">
        <v>-0.15762799999999999</v>
      </c>
      <c r="D8" s="10">
        <v>0.73368100000000014</v>
      </c>
    </row>
    <row r="9" spans="1:4" x14ac:dyDescent="0.35">
      <c r="A9" t="s">
        <v>206</v>
      </c>
      <c r="B9" s="10">
        <v>0.36147099999999999</v>
      </c>
      <c r="C9" s="10">
        <v>0.118302</v>
      </c>
      <c r="D9" s="10">
        <v>0.24316900000000008</v>
      </c>
    </row>
    <row r="10" spans="1:4" x14ac:dyDescent="0.35">
      <c r="A10" t="s">
        <v>207</v>
      </c>
      <c r="B10" s="10">
        <v>0.75006899999999999</v>
      </c>
      <c r="C10" s="10">
        <v>0.94981300000000002</v>
      </c>
      <c r="D10" s="10">
        <v>-0.19974399999999992</v>
      </c>
    </row>
    <row r="11" spans="1:4" x14ac:dyDescent="0.35">
      <c r="A11" t="s">
        <v>208</v>
      </c>
      <c r="B11" s="10">
        <v>0.42114400000000002</v>
      </c>
      <c r="C11" s="10">
        <v>0.87170599999999998</v>
      </c>
      <c r="D11" s="10">
        <v>-0.45056200000000002</v>
      </c>
    </row>
    <row r="12" spans="1:4" x14ac:dyDescent="0.35">
      <c r="A12" t="s">
        <v>209</v>
      </c>
      <c r="B12" s="10">
        <v>0.80796999999999997</v>
      </c>
      <c r="C12" s="10">
        <v>0.77111099999999999</v>
      </c>
      <c r="D12" s="10">
        <v>3.6858999999999975E-2</v>
      </c>
    </row>
    <row r="13" spans="1:4" x14ac:dyDescent="0.35">
      <c r="A13" t="s">
        <v>210</v>
      </c>
      <c r="B13" s="10">
        <v>0.110331</v>
      </c>
      <c r="C13" s="10">
        <v>-0.13108900000000001</v>
      </c>
      <c r="D13" s="10">
        <v>0.24142000000000008</v>
      </c>
    </row>
    <row r="14" spans="1:4" x14ac:dyDescent="0.35">
      <c r="A14" t="s">
        <v>211</v>
      </c>
      <c r="B14" s="10">
        <v>1.4371100000000001</v>
      </c>
      <c r="C14" s="10">
        <v>1.3667800000000001</v>
      </c>
      <c r="D14" s="10">
        <v>7.0327000000000028E-2</v>
      </c>
    </row>
    <row r="15" spans="1:4" x14ac:dyDescent="0.35">
      <c r="A15" t="s">
        <v>212</v>
      </c>
      <c r="B15" s="10">
        <v>1.2753699999999999</v>
      </c>
      <c r="C15" s="10">
        <v>1.0233300000000001</v>
      </c>
      <c r="D15" s="10">
        <v>0.25203800000000004</v>
      </c>
    </row>
    <row r="16" spans="1:4" x14ac:dyDescent="0.35">
      <c r="A16" t="s">
        <v>213</v>
      </c>
      <c r="B16" s="10">
        <v>8.9003399999999996E-2</v>
      </c>
      <c r="C16" s="10">
        <v>-0.81526299999999996</v>
      </c>
      <c r="D16" s="10">
        <v>0.9042659999999999</v>
      </c>
    </row>
    <row r="17" spans="1:6" x14ac:dyDescent="0.35">
      <c r="A17" t="s">
        <v>214</v>
      </c>
      <c r="B17" s="10">
        <v>1.4536899999999999</v>
      </c>
      <c r="C17" s="10">
        <v>1.1283300000000001</v>
      </c>
      <c r="D17" s="10">
        <v>0.32535399999999998</v>
      </c>
    </row>
    <row r="18" spans="1:6" x14ac:dyDescent="0.35">
      <c r="A18" t="s">
        <v>215</v>
      </c>
      <c r="B18" s="10">
        <v>0.94423400000000002</v>
      </c>
      <c r="C18" s="10">
        <v>0.44205499999999998</v>
      </c>
      <c r="D18" s="10">
        <v>0.50217900000000004</v>
      </c>
    </row>
    <row r="19" spans="1:6" x14ac:dyDescent="0.35">
      <c r="A19" t="s">
        <v>216</v>
      </c>
      <c r="B19" s="10">
        <v>2.6522899999999998</v>
      </c>
      <c r="C19" s="10">
        <v>2.0508999999999999</v>
      </c>
      <c r="D19" s="10">
        <v>0.601383</v>
      </c>
    </row>
    <row r="20" spans="1:6" x14ac:dyDescent="0.35">
      <c r="A20" s="67" t="s">
        <v>185</v>
      </c>
      <c r="B20" s="48">
        <v>-0.12722800000000001</v>
      </c>
      <c r="C20" s="48">
        <v>-0.67480499999999999</v>
      </c>
      <c r="D20" s="48">
        <v>0.54757800000000012</v>
      </c>
      <c r="F20" s="12" t="s">
        <v>9</v>
      </c>
    </row>
    <row r="21" spans="1:6" x14ac:dyDescent="0.35">
      <c r="A21" s="67" t="s">
        <v>189</v>
      </c>
      <c r="B21" s="48">
        <v>6.4100700000000002</v>
      </c>
      <c r="C21" s="48">
        <v>-2.4291200000000002</v>
      </c>
      <c r="D21" s="48">
        <v>8.8391900000000003</v>
      </c>
    </row>
    <row r="22" spans="1:6" x14ac:dyDescent="0.35">
      <c r="A22" s="67" t="s">
        <v>193</v>
      </c>
      <c r="B22" s="48">
        <v>1.0379100000000001</v>
      </c>
      <c r="C22" s="48">
        <v>-0.92958600000000002</v>
      </c>
      <c r="D22" s="48">
        <v>1.9674999999999998</v>
      </c>
    </row>
    <row r="23" spans="1:6" x14ac:dyDescent="0.35">
      <c r="A23" s="67" t="s">
        <v>194</v>
      </c>
      <c r="B23" s="48">
        <v>-0.33107799999999998</v>
      </c>
      <c r="C23" s="48">
        <v>-1.2161500000000001</v>
      </c>
      <c r="D23" s="48">
        <v>0.8850699999999998</v>
      </c>
    </row>
    <row r="24" spans="1:6" x14ac:dyDescent="0.35">
      <c r="A24" s="67" t="s">
        <v>186</v>
      </c>
      <c r="B24" s="48">
        <v>0.21565999999999999</v>
      </c>
      <c r="C24" s="48">
        <v>-1.2455099999999999</v>
      </c>
      <c r="D24" s="48">
        <v>1.4611699999999996</v>
      </c>
    </row>
    <row r="25" spans="1:6" x14ac:dyDescent="0.35">
      <c r="A25" s="67" t="s">
        <v>190</v>
      </c>
      <c r="B25" s="48">
        <v>-0.69724200000000003</v>
      </c>
      <c r="C25" s="48">
        <v>-1.67455</v>
      </c>
      <c r="D25" s="48">
        <v>0.97731000000000012</v>
      </c>
    </row>
    <row r="26" spans="1:6" x14ac:dyDescent="0.35">
      <c r="A26" s="67" t="s">
        <v>195</v>
      </c>
      <c r="B26" s="48">
        <v>-1.1116900000000001</v>
      </c>
      <c r="C26" s="48">
        <v>-1.88032</v>
      </c>
      <c r="D26" s="48">
        <v>0.76862999999999992</v>
      </c>
    </row>
    <row r="27" spans="1:6" x14ac:dyDescent="0.35">
      <c r="A27" s="67" t="s">
        <v>196</v>
      </c>
      <c r="B27" s="48">
        <v>-1.07778</v>
      </c>
      <c r="C27" s="48">
        <v>-1.72021</v>
      </c>
      <c r="D27" s="48">
        <v>0.64243000000000006</v>
      </c>
    </row>
    <row r="28" spans="1:6" x14ac:dyDescent="0.35">
      <c r="A28" s="67" t="s">
        <v>187</v>
      </c>
      <c r="B28" s="48">
        <v>-0.71116000000000001</v>
      </c>
      <c r="C28" s="48">
        <v>-1.2712399999999999</v>
      </c>
      <c r="D28" s="48">
        <v>0.56007999999999991</v>
      </c>
    </row>
    <row r="29" spans="1:6" x14ac:dyDescent="0.35">
      <c r="A29" s="67" t="s">
        <v>191</v>
      </c>
      <c r="B29" s="48">
        <v>-0.86654100000000001</v>
      </c>
      <c r="C29" s="48">
        <v>-1.31152</v>
      </c>
      <c r="D29" s="48">
        <v>0.44498000000000015</v>
      </c>
    </row>
    <row r="30" spans="1:6" x14ac:dyDescent="0.35">
      <c r="A30" s="67" t="s">
        <v>197</v>
      </c>
      <c r="B30" s="48">
        <v>-1.03521</v>
      </c>
      <c r="C30" s="48">
        <v>-1.3574299999999999</v>
      </c>
      <c r="D30" s="48">
        <v>0.32221999999999995</v>
      </c>
    </row>
    <row r="31" spans="1:6" x14ac:dyDescent="0.35">
      <c r="A31" s="67" t="s">
        <v>198</v>
      </c>
      <c r="B31" s="48">
        <v>-0.87939100000000003</v>
      </c>
      <c r="C31" s="48">
        <v>-1.0321199999999999</v>
      </c>
      <c r="D31" s="48">
        <v>0.15273000000000003</v>
      </c>
    </row>
    <row r="32" spans="1:6" x14ac:dyDescent="0.35">
      <c r="A32" s="67" t="s">
        <v>188</v>
      </c>
      <c r="B32" s="48">
        <v>-0.59246900000000002</v>
      </c>
      <c r="C32" s="48">
        <v>-0.54864199999999996</v>
      </c>
      <c r="D32" s="48">
        <v>-4.3830000000000036E-2</v>
      </c>
    </row>
    <row r="33" spans="1:4" x14ac:dyDescent="0.35">
      <c r="A33" s="67" t="s">
        <v>192</v>
      </c>
      <c r="B33" s="48">
        <v>-0.45010899999999998</v>
      </c>
      <c r="C33" s="48">
        <v>-0.22713</v>
      </c>
      <c r="D33" s="48">
        <v>-0.22297899999999993</v>
      </c>
    </row>
    <row r="34" spans="1:4" x14ac:dyDescent="0.35">
      <c r="A34" s="67" t="s">
        <v>199</v>
      </c>
      <c r="B34" s="48">
        <v>-0.48836000000000002</v>
      </c>
      <c r="C34" s="48">
        <v>-0.111494</v>
      </c>
      <c r="D34" s="48">
        <v>-0.37686599999999992</v>
      </c>
    </row>
    <row r="35" spans="1:4" x14ac:dyDescent="0.35">
      <c r="A35" s="67" t="s">
        <v>200</v>
      </c>
      <c r="B35" s="48">
        <v>-0.392878</v>
      </c>
      <c r="C35" s="48">
        <v>8.8704099999999994E-2</v>
      </c>
      <c r="D35" s="48">
        <v>-0.48158159999999994</v>
      </c>
    </row>
    <row r="37" spans="1:4" x14ac:dyDescent="0.35">
      <c r="A37" s="8" t="s">
        <v>24</v>
      </c>
    </row>
    <row r="38" spans="1:4" x14ac:dyDescent="0.35">
      <c r="A38" t="s">
        <v>80</v>
      </c>
    </row>
  </sheetData>
  <hyperlinks>
    <hyperlink ref="F20" location="Contents!A1" display="Back to content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showGridLines="0" workbookViewId="0">
      <selection activeCell="G20" sqref="G20"/>
    </sheetView>
  </sheetViews>
  <sheetFormatPr defaultRowHeight="14.5" x14ac:dyDescent="0.35"/>
  <cols>
    <col min="2" max="2" width="13.1796875" bestFit="1" customWidth="1"/>
  </cols>
  <sheetData>
    <row r="1" spans="1:2" x14ac:dyDescent="0.35">
      <c r="A1" s="5" t="str">
        <f>CONCATENATE("Figure 5.17 ",Contents!C20)</f>
        <v>Figure 5.17 Andrew Levy survey: average level of wage settlements</v>
      </c>
    </row>
    <row r="3" spans="1:2" x14ac:dyDescent="0.35">
      <c r="A3" s="5" t="s">
        <v>16</v>
      </c>
      <c r="B3" s="5" t="s">
        <v>86</v>
      </c>
    </row>
    <row r="4" spans="1:2" x14ac:dyDescent="0.35">
      <c r="A4" s="50" t="s">
        <v>121</v>
      </c>
      <c r="B4" s="16">
        <v>8.3000000000000007</v>
      </c>
    </row>
    <row r="5" spans="1:2" x14ac:dyDescent="0.35">
      <c r="A5" s="49" t="s">
        <v>122</v>
      </c>
      <c r="B5" s="16">
        <v>8</v>
      </c>
    </row>
    <row r="6" spans="1:2" x14ac:dyDescent="0.35">
      <c r="A6" s="50" t="s">
        <v>123</v>
      </c>
      <c r="B6" s="16">
        <v>7.5</v>
      </c>
    </row>
    <row r="7" spans="1:2" x14ac:dyDescent="0.35">
      <c r="A7" s="49" t="s">
        <v>124</v>
      </c>
      <c r="B7" s="16">
        <v>7.4</v>
      </c>
    </row>
    <row r="8" spans="1:2" x14ac:dyDescent="0.35">
      <c r="A8" s="50" t="s">
        <v>125</v>
      </c>
      <c r="B8" s="16">
        <v>6.8</v>
      </c>
    </row>
    <row r="9" spans="1:2" x14ac:dyDescent="0.35">
      <c r="A9" s="49" t="s">
        <v>126</v>
      </c>
      <c r="B9" s="16">
        <v>7.5</v>
      </c>
    </row>
    <row r="10" spans="1:2" x14ac:dyDescent="0.35">
      <c r="A10" s="50" t="s">
        <v>127</v>
      </c>
      <c r="B10" s="16">
        <v>7.5</v>
      </c>
    </row>
    <row r="11" spans="1:2" x14ac:dyDescent="0.35">
      <c r="A11" s="49" t="s">
        <v>128</v>
      </c>
      <c r="B11" s="16">
        <v>7.4</v>
      </c>
    </row>
    <row r="12" spans="1:2" x14ac:dyDescent="0.35">
      <c r="A12" s="50" t="s">
        <v>129</v>
      </c>
      <c r="B12" s="16">
        <v>7.5</v>
      </c>
    </row>
    <row r="13" spans="1:2" x14ac:dyDescent="0.35">
      <c r="A13" s="49" t="s">
        <v>130</v>
      </c>
      <c r="B13" s="16">
        <v>7.5</v>
      </c>
    </row>
    <row r="14" spans="1:2" x14ac:dyDescent="0.35">
      <c r="A14" s="50" t="s">
        <v>131</v>
      </c>
      <c r="B14" s="16">
        <v>7.7</v>
      </c>
    </row>
    <row r="15" spans="1:2" x14ac:dyDescent="0.35">
      <c r="A15" s="49" t="s">
        <v>132</v>
      </c>
      <c r="B15" s="16">
        <v>8</v>
      </c>
    </row>
    <row r="16" spans="1:2" x14ac:dyDescent="0.35">
      <c r="A16" s="50" t="s">
        <v>133</v>
      </c>
      <c r="B16" s="16">
        <v>8.6999999999999993</v>
      </c>
    </row>
    <row r="17" spans="1:7" x14ac:dyDescent="0.35">
      <c r="A17" s="49" t="s">
        <v>134</v>
      </c>
      <c r="B17" s="16">
        <v>8.9</v>
      </c>
    </row>
    <row r="18" spans="1:7" x14ac:dyDescent="0.35">
      <c r="A18" s="50" t="s">
        <v>135</v>
      </c>
      <c r="B18" s="16">
        <v>8.9</v>
      </c>
    </row>
    <row r="19" spans="1:7" x14ac:dyDescent="0.35">
      <c r="A19" s="49" t="s">
        <v>136</v>
      </c>
      <c r="B19" s="16">
        <v>8.9</v>
      </c>
    </row>
    <row r="20" spans="1:7" x14ac:dyDescent="0.35">
      <c r="A20" s="50" t="s">
        <v>137</v>
      </c>
      <c r="B20" s="16">
        <v>7.6</v>
      </c>
      <c r="G20" s="12" t="s">
        <v>9</v>
      </c>
    </row>
    <row r="21" spans="1:7" x14ac:dyDescent="0.35">
      <c r="A21" s="49" t="s">
        <v>138</v>
      </c>
      <c r="B21" s="16">
        <v>7.3</v>
      </c>
    </row>
    <row r="22" spans="1:7" x14ac:dyDescent="0.35">
      <c r="A22" s="50" t="s">
        <v>139</v>
      </c>
      <c r="B22" s="16">
        <v>6.7</v>
      </c>
      <c r="C22" s="2"/>
    </row>
    <row r="23" spans="1:7" x14ac:dyDescent="0.35">
      <c r="A23" s="49" t="s">
        <v>140</v>
      </c>
      <c r="B23" s="16">
        <v>6.8</v>
      </c>
      <c r="C23" s="2"/>
    </row>
    <row r="24" spans="1:7" x14ac:dyDescent="0.35">
      <c r="A24" s="50" t="s">
        <v>141</v>
      </c>
      <c r="B24" s="16">
        <v>6</v>
      </c>
      <c r="C24" s="2"/>
    </row>
    <row r="25" spans="1:7" x14ac:dyDescent="0.35">
      <c r="A25" s="49" t="s">
        <v>142</v>
      </c>
      <c r="B25" s="16">
        <v>6</v>
      </c>
      <c r="C25" s="2"/>
    </row>
    <row r="26" spans="1:7" x14ac:dyDescent="0.35">
      <c r="A26" s="50" t="s">
        <v>143</v>
      </c>
      <c r="B26" s="16">
        <v>6.2</v>
      </c>
      <c r="C26" s="2"/>
    </row>
    <row r="27" spans="1:7" x14ac:dyDescent="0.35">
      <c r="A27" s="49" t="s">
        <v>144</v>
      </c>
      <c r="B27" s="16">
        <v>6.3</v>
      </c>
      <c r="C27" s="2"/>
    </row>
    <row r="28" spans="1:7" x14ac:dyDescent="0.35">
      <c r="A28" s="50" t="s">
        <v>145</v>
      </c>
      <c r="B28" s="16">
        <v>6.3</v>
      </c>
      <c r="C28" s="2"/>
    </row>
    <row r="29" spans="1:7" x14ac:dyDescent="0.35">
      <c r="A29" s="49" t="s">
        <v>146</v>
      </c>
      <c r="B29" s="16">
        <v>6.2</v>
      </c>
      <c r="C29" s="2"/>
    </row>
    <row r="30" spans="1:7" x14ac:dyDescent="0.35">
      <c r="A30" s="50" t="s">
        <v>147</v>
      </c>
      <c r="B30" s="16">
        <v>6.4</v>
      </c>
      <c r="C30" s="2"/>
    </row>
    <row r="31" spans="1:7" x14ac:dyDescent="0.35">
      <c r="A31" s="49" t="s">
        <v>148</v>
      </c>
      <c r="B31" s="16">
        <v>6.5</v>
      </c>
      <c r="C31" s="2"/>
    </row>
    <row r="32" spans="1:7" x14ac:dyDescent="0.35">
      <c r="A32" s="50" t="s">
        <v>149</v>
      </c>
      <c r="B32" s="16">
        <v>6.5</v>
      </c>
    </row>
    <row r="33" spans="1:2" x14ac:dyDescent="0.35">
      <c r="A33" s="49" t="s">
        <v>150</v>
      </c>
      <c r="B33" s="16">
        <v>6.8</v>
      </c>
    </row>
    <row r="34" spans="1:2" x14ac:dyDescent="0.35">
      <c r="A34" s="50" t="s">
        <v>151</v>
      </c>
      <c r="B34" s="16">
        <v>7.2</v>
      </c>
    </row>
    <row r="35" spans="1:2" x14ac:dyDescent="0.35">
      <c r="A35" s="49" t="s">
        <v>152</v>
      </c>
      <c r="B35" s="16">
        <v>7.3</v>
      </c>
    </row>
    <row r="36" spans="1:2" x14ac:dyDescent="0.35">
      <c r="A36" s="50" t="s">
        <v>153</v>
      </c>
      <c r="B36" s="16">
        <v>7.8</v>
      </c>
    </row>
    <row r="37" spans="1:2" x14ac:dyDescent="0.35">
      <c r="A37" s="49" t="s">
        <v>154</v>
      </c>
      <c r="B37" s="16">
        <v>8.3000000000000007</v>
      </c>
    </row>
    <row r="38" spans="1:2" x14ac:dyDescent="0.35">
      <c r="A38" s="50" t="s">
        <v>155</v>
      </c>
      <c r="B38" s="16">
        <v>9.6</v>
      </c>
    </row>
    <row r="39" spans="1:2" x14ac:dyDescent="0.35">
      <c r="A39" s="49" t="s">
        <v>156</v>
      </c>
      <c r="B39" s="16">
        <v>9.8000000000000007</v>
      </c>
    </row>
    <row r="40" spans="1:2" x14ac:dyDescent="0.35">
      <c r="A40" s="50" t="s">
        <v>157</v>
      </c>
      <c r="B40" s="16">
        <v>10.199999999999999</v>
      </c>
    </row>
    <row r="41" spans="1:2" x14ac:dyDescent="0.35">
      <c r="A41" s="49" t="s">
        <v>158</v>
      </c>
      <c r="B41" s="16">
        <v>9.6999999999999993</v>
      </c>
    </row>
    <row r="42" spans="1:2" x14ac:dyDescent="0.35">
      <c r="A42" s="50" t="s">
        <v>159</v>
      </c>
      <c r="B42" s="16">
        <v>9.4</v>
      </c>
    </row>
    <row r="43" spans="1:2" x14ac:dyDescent="0.35">
      <c r="A43" s="49" t="s">
        <v>160</v>
      </c>
      <c r="B43" s="16">
        <v>9.3000000000000007</v>
      </c>
    </row>
    <row r="44" spans="1:2" x14ac:dyDescent="0.35">
      <c r="A44" s="50" t="s">
        <v>161</v>
      </c>
      <c r="B44" s="16">
        <v>8.4</v>
      </c>
    </row>
    <row r="45" spans="1:2" x14ac:dyDescent="0.35">
      <c r="A45" s="49" t="s">
        <v>162</v>
      </c>
      <c r="B45" s="16">
        <v>8.1999999999999993</v>
      </c>
    </row>
    <row r="46" spans="1:2" x14ac:dyDescent="0.35">
      <c r="A46" s="50" t="s">
        <v>163</v>
      </c>
      <c r="B46" s="16">
        <v>8.3000000000000007</v>
      </c>
    </row>
    <row r="47" spans="1:2" x14ac:dyDescent="0.35">
      <c r="A47" s="49" t="s">
        <v>164</v>
      </c>
      <c r="B47" s="16">
        <v>8.1999999999999993</v>
      </c>
    </row>
    <row r="48" spans="1:2" x14ac:dyDescent="0.35">
      <c r="A48" s="50" t="s">
        <v>165</v>
      </c>
      <c r="B48" s="16">
        <v>8.1999999999999993</v>
      </c>
    </row>
    <row r="49" spans="1:2" x14ac:dyDescent="0.35">
      <c r="A49" s="49" t="s">
        <v>166</v>
      </c>
      <c r="B49" s="16">
        <v>7.5</v>
      </c>
    </row>
    <row r="50" spans="1:2" x14ac:dyDescent="0.35">
      <c r="A50" s="50" t="s">
        <v>167</v>
      </c>
      <c r="B50" s="16">
        <v>7.7</v>
      </c>
    </row>
    <row r="51" spans="1:2" x14ac:dyDescent="0.35">
      <c r="A51" s="49" t="s">
        <v>168</v>
      </c>
      <c r="B51" s="16">
        <v>7.7</v>
      </c>
    </row>
    <row r="52" spans="1:2" x14ac:dyDescent="0.35">
      <c r="A52" s="50" t="s">
        <v>169</v>
      </c>
      <c r="B52" s="16">
        <v>7.3</v>
      </c>
    </row>
    <row r="53" spans="1:2" x14ac:dyDescent="0.35">
      <c r="A53" s="49" t="s">
        <v>170</v>
      </c>
      <c r="B53" s="16">
        <v>7.7</v>
      </c>
    </row>
    <row r="54" spans="1:2" x14ac:dyDescent="0.35">
      <c r="A54" s="50" t="s">
        <v>171</v>
      </c>
      <c r="B54" s="16">
        <v>7.4</v>
      </c>
    </row>
    <row r="55" spans="1:2" x14ac:dyDescent="0.35">
      <c r="A55" s="49" t="s">
        <v>172</v>
      </c>
      <c r="B55" s="16">
        <v>7.6</v>
      </c>
    </row>
    <row r="56" spans="1:2" x14ac:dyDescent="0.35">
      <c r="A56" s="50" t="s">
        <v>173</v>
      </c>
      <c r="B56" s="16">
        <v>7.9</v>
      </c>
    </row>
    <row r="57" spans="1:2" x14ac:dyDescent="0.35">
      <c r="A57" s="49" t="s">
        <v>174</v>
      </c>
      <c r="B57" s="16">
        <v>7.9</v>
      </c>
    </row>
    <row r="58" spans="1:2" x14ac:dyDescent="0.35">
      <c r="A58" s="50" t="s">
        <v>175</v>
      </c>
      <c r="B58" s="16">
        <v>7.9</v>
      </c>
    </row>
    <row r="59" spans="1:2" x14ac:dyDescent="0.35">
      <c r="A59" s="49" t="s">
        <v>176</v>
      </c>
      <c r="B59" s="16">
        <v>7.9</v>
      </c>
    </row>
    <row r="60" spans="1:2" x14ac:dyDescent="0.35">
      <c r="A60" s="50" t="s">
        <v>177</v>
      </c>
      <c r="B60" s="16">
        <v>7.9</v>
      </c>
    </row>
    <row r="61" spans="1:2" x14ac:dyDescent="0.35">
      <c r="A61" s="49" t="s">
        <v>178</v>
      </c>
      <c r="B61" s="16">
        <v>8</v>
      </c>
    </row>
    <row r="62" spans="1:2" x14ac:dyDescent="0.35">
      <c r="A62" s="50" t="s">
        <v>179</v>
      </c>
      <c r="B62" s="16">
        <v>8</v>
      </c>
    </row>
    <row r="63" spans="1:2" x14ac:dyDescent="0.35">
      <c r="A63" s="49" t="s">
        <v>180</v>
      </c>
      <c r="B63" s="16">
        <v>8.1</v>
      </c>
    </row>
    <row r="64" spans="1:2" x14ac:dyDescent="0.35">
      <c r="A64" s="50" t="s">
        <v>181</v>
      </c>
      <c r="B64" s="16">
        <v>7.9</v>
      </c>
    </row>
    <row r="65" spans="1:2" x14ac:dyDescent="0.35">
      <c r="A65" s="49" t="s">
        <v>182</v>
      </c>
      <c r="B65" s="16">
        <v>7.8</v>
      </c>
    </row>
    <row r="66" spans="1:2" x14ac:dyDescent="0.35">
      <c r="A66" s="50" t="s">
        <v>183</v>
      </c>
      <c r="B66" s="16">
        <v>7.7</v>
      </c>
    </row>
    <row r="67" spans="1:2" x14ac:dyDescent="0.35">
      <c r="A67" s="49" t="s">
        <v>184</v>
      </c>
      <c r="B67" s="16">
        <v>7.7</v>
      </c>
    </row>
    <row r="68" spans="1:2" x14ac:dyDescent="0.35">
      <c r="A68" s="50" t="s">
        <v>100</v>
      </c>
      <c r="B68" s="16">
        <v>7.8</v>
      </c>
    </row>
    <row r="69" spans="1:2" x14ac:dyDescent="0.35">
      <c r="A69" s="49" t="s">
        <v>101</v>
      </c>
      <c r="B69" s="16">
        <v>7.7</v>
      </c>
    </row>
    <row r="70" spans="1:2" x14ac:dyDescent="0.35">
      <c r="A70" s="50" t="s">
        <v>102</v>
      </c>
      <c r="B70" s="16">
        <v>7.5</v>
      </c>
    </row>
    <row r="71" spans="1:2" x14ac:dyDescent="0.35">
      <c r="A71" s="49" t="s">
        <v>103</v>
      </c>
      <c r="B71" s="16">
        <v>7.5</v>
      </c>
    </row>
    <row r="72" spans="1:2" x14ac:dyDescent="0.35">
      <c r="A72" s="50" t="s">
        <v>104</v>
      </c>
      <c r="B72" s="16">
        <v>7.6</v>
      </c>
    </row>
    <row r="73" spans="1:2" x14ac:dyDescent="0.35">
      <c r="A73" s="49" t="s">
        <v>105</v>
      </c>
      <c r="B73" s="16">
        <v>7.8</v>
      </c>
    </row>
    <row r="74" spans="1:2" x14ac:dyDescent="0.35">
      <c r="A74" s="50" t="s">
        <v>106</v>
      </c>
      <c r="B74" s="16">
        <v>7.6</v>
      </c>
    </row>
    <row r="75" spans="1:2" x14ac:dyDescent="0.35">
      <c r="A75" s="49" t="s">
        <v>107</v>
      </c>
      <c r="B75" s="16">
        <v>7.6</v>
      </c>
    </row>
    <row r="76" spans="1:2" x14ac:dyDescent="0.35">
      <c r="A76" s="50" t="s">
        <v>108</v>
      </c>
      <c r="B76" s="16">
        <v>7.4</v>
      </c>
    </row>
    <row r="77" spans="1:2" x14ac:dyDescent="0.35">
      <c r="A77" s="49" t="s">
        <v>109</v>
      </c>
      <c r="B77" s="16">
        <v>7.3</v>
      </c>
    </row>
    <row r="78" spans="1:2" x14ac:dyDescent="0.35">
      <c r="A78" s="50" t="s">
        <v>110</v>
      </c>
      <c r="B78" s="16">
        <v>7.2</v>
      </c>
    </row>
    <row r="79" spans="1:2" x14ac:dyDescent="0.35">
      <c r="A79" s="49" t="s">
        <v>111</v>
      </c>
      <c r="B79" s="16">
        <v>7.2</v>
      </c>
    </row>
    <row r="80" spans="1:2" x14ac:dyDescent="0.35">
      <c r="A80" s="50" t="s">
        <v>112</v>
      </c>
      <c r="B80" s="16">
        <v>7.1</v>
      </c>
    </row>
    <row r="81" spans="1:2" x14ac:dyDescent="0.35">
      <c r="A81" s="49" t="s">
        <v>113</v>
      </c>
      <c r="B81" s="16">
        <v>6.9</v>
      </c>
    </row>
    <row r="82" spans="1:2" x14ac:dyDescent="0.35">
      <c r="A82" s="50" t="s">
        <v>114</v>
      </c>
      <c r="B82" s="16">
        <v>6.8</v>
      </c>
    </row>
    <row r="83" spans="1:2" x14ac:dyDescent="0.35">
      <c r="A83" s="49" t="s">
        <v>115</v>
      </c>
      <c r="B83" s="16">
        <v>6.7</v>
      </c>
    </row>
    <row r="84" spans="1:2" x14ac:dyDescent="0.35">
      <c r="A84" s="50" t="s">
        <v>116</v>
      </c>
      <c r="B84" s="2">
        <v>6.4</v>
      </c>
    </row>
    <row r="85" spans="1:2" x14ac:dyDescent="0.35">
      <c r="A85" s="49" t="s">
        <v>117</v>
      </c>
      <c r="B85" s="2">
        <v>6.3</v>
      </c>
    </row>
    <row r="86" spans="1:2" x14ac:dyDescent="0.35">
      <c r="A86" s="50" t="s">
        <v>118</v>
      </c>
      <c r="B86" s="2">
        <v>6.3</v>
      </c>
    </row>
    <row r="87" spans="1:2" x14ac:dyDescent="0.35">
      <c r="A87" s="49" t="s">
        <v>119</v>
      </c>
      <c r="B87" s="2">
        <v>6.3</v>
      </c>
    </row>
    <row r="89" spans="1:2" x14ac:dyDescent="0.35">
      <c r="A89" t="s">
        <v>87</v>
      </c>
    </row>
  </sheetData>
  <hyperlinks>
    <hyperlink ref="G20" location="Contents!A1" display="Back to content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showGridLines="0" workbookViewId="0">
      <selection activeCell="E20" sqref="E20"/>
    </sheetView>
  </sheetViews>
  <sheetFormatPr defaultRowHeight="14.5" x14ac:dyDescent="0.35"/>
  <cols>
    <col min="2" max="2" width="9.453125" bestFit="1" customWidth="1"/>
    <col min="3" max="3" width="9.1796875" bestFit="1" customWidth="1"/>
  </cols>
  <sheetData>
    <row r="1" spans="1:3" x14ac:dyDescent="0.35">
      <c r="A1" s="5" t="str">
        <f>CONCATENATE("Figure 5.18 ",Contents!C21)</f>
        <v>Figure 5.18 Real effective exchange rate gap forecast</v>
      </c>
    </row>
    <row r="2" spans="1:3" x14ac:dyDescent="0.35">
      <c r="A2" s="5"/>
    </row>
    <row r="3" spans="1:3" x14ac:dyDescent="0.35">
      <c r="A3" s="5" t="s">
        <v>16</v>
      </c>
      <c r="B3" s="45" t="s">
        <v>40</v>
      </c>
      <c r="C3" s="45" t="s">
        <v>74</v>
      </c>
    </row>
    <row r="4" spans="1:3" x14ac:dyDescent="0.35">
      <c r="A4" s="34" t="s">
        <v>205</v>
      </c>
      <c r="B4" s="10">
        <v>3.6552099999999998</v>
      </c>
      <c r="C4" s="10">
        <v>3.65973456</v>
      </c>
    </row>
    <row r="5" spans="1:3" x14ac:dyDescent="0.35">
      <c r="A5" s="1" t="s">
        <v>206</v>
      </c>
      <c r="B5" s="10">
        <v>2.7778700000000001</v>
      </c>
      <c r="C5" s="10">
        <v>2.7789605000000002</v>
      </c>
    </row>
    <row r="6" spans="1:3" x14ac:dyDescent="0.35">
      <c r="A6" s="1" t="s">
        <v>207</v>
      </c>
      <c r="B6" s="10">
        <v>0.67484699999999997</v>
      </c>
      <c r="C6" s="10">
        <v>0.69214967299999997</v>
      </c>
    </row>
    <row r="7" spans="1:3" x14ac:dyDescent="0.35">
      <c r="A7" s="1" t="s">
        <v>208</v>
      </c>
      <c r="B7" s="10">
        <v>-2.1814100000000001</v>
      </c>
      <c r="C7" s="10">
        <v>-2.1900564299999998</v>
      </c>
    </row>
    <row r="8" spans="1:3" x14ac:dyDescent="0.35">
      <c r="A8" s="34" t="s">
        <v>209</v>
      </c>
      <c r="B8" s="10">
        <v>8.8327600000000004</v>
      </c>
      <c r="C8" s="10">
        <v>8.8391817800000005</v>
      </c>
    </row>
    <row r="9" spans="1:3" x14ac:dyDescent="0.35">
      <c r="A9" s="1" t="s">
        <v>210</v>
      </c>
      <c r="B9" s="10">
        <v>5.34816</v>
      </c>
      <c r="C9" s="10">
        <v>5.3427685</v>
      </c>
    </row>
    <row r="10" spans="1:3" x14ac:dyDescent="0.35">
      <c r="A10" s="1" t="s">
        <v>211</v>
      </c>
      <c r="B10" s="10">
        <v>-3.5606399999999998</v>
      </c>
      <c r="C10" s="10">
        <v>-3.5241705900000002</v>
      </c>
    </row>
    <row r="11" spans="1:3" x14ac:dyDescent="0.35">
      <c r="A11" s="1" t="s">
        <v>212</v>
      </c>
      <c r="B11" s="10">
        <v>-2.6880899999999999</v>
      </c>
      <c r="C11" s="10">
        <v>-2.7152968099999999</v>
      </c>
    </row>
    <row r="12" spans="1:3" x14ac:dyDescent="0.35">
      <c r="A12" s="34" t="s">
        <v>213</v>
      </c>
      <c r="B12" s="10">
        <v>-0.54480600000000001</v>
      </c>
      <c r="C12" s="10">
        <v>-0.53287833699999998</v>
      </c>
    </row>
    <row r="13" spans="1:3" x14ac:dyDescent="0.35">
      <c r="A13" s="1" t="s">
        <v>214</v>
      </c>
      <c r="B13" s="10">
        <v>-1.4176500000000001</v>
      </c>
      <c r="C13" s="10">
        <v>-1.4243483699999999</v>
      </c>
    </row>
    <row r="14" spans="1:3" x14ac:dyDescent="0.35">
      <c r="A14" s="1" t="s">
        <v>215</v>
      </c>
      <c r="B14" s="10">
        <v>-2.16188</v>
      </c>
      <c r="C14" s="10">
        <v>-2.10890004</v>
      </c>
    </row>
    <row r="15" spans="1:3" x14ac:dyDescent="0.35">
      <c r="A15" s="1" t="s">
        <v>216</v>
      </c>
      <c r="B15" s="10">
        <v>-1.11443</v>
      </c>
      <c r="C15" s="10">
        <v>-1.1689895100000001</v>
      </c>
    </row>
    <row r="16" spans="1:3" x14ac:dyDescent="0.35">
      <c r="A16" s="34" t="s">
        <v>185</v>
      </c>
      <c r="B16" s="10">
        <v>-3.9406500000000002</v>
      </c>
      <c r="C16" s="10">
        <v>-3.9189962199999999</v>
      </c>
    </row>
    <row r="17" spans="1:5" x14ac:dyDescent="0.35">
      <c r="A17" s="1" t="s">
        <v>189</v>
      </c>
      <c r="B17" s="10">
        <v>-18.664100000000001</v>
      </c>
      <c r="C17" s="10">
        <v>-18.249093899999998</v>
      </c>
    </row>
    <row r="18" spans="1:5" x14ac:dyDescent="0.35">
      <c r="A18" s="1" t="s">
        <v>193</v>
      </c>
      <c r="B18" s="48">
        <v>-15.42</v>
      </c>
      <c r="C18" s="10">
        <v>-14.359360300000001</v>
      </c>
    </row>
    <row r="19" spans="1:5" x14ac:dyDescent="0.35">
      <c r="A19" s="1" t="s">
        <v>194</v>
      </c>
      <c r="B19" s="48">
        <v>-12.7134</v>
      </c>
      <c r="C19" s="10">
        <v>-7.1381191900000003</v>
      </c>
    </row>
    <row r="20" spans="1:5" x14ac:dyDescent="0.35">
      <c r="A20" s="34" t="s">
        <v>186</v>
      </c>
      <c r="B20" s="48">
        <v>-11.342599999999999</v>
      </c>
      <c r="C20" s="48">
        <v>-2.7897364200000001</v>
      </c>
      <c r="E20" s="12" t="s">
        <v>9</v>
      </c>
    </row>
    <row r="21" spans="1:5" x14ac:dyDescent="0.35">
      <c r="A21" s="1" t="s">
        <v>190</v>
      </c>
      <c r="B21" s="48">
        <v>-10.4716</v>
      </c>
      <c r="C21" s="48">
        <v>-6.6167242799999997</v>
      </c>
    </row>
    <row r="22" spans="1:5" x14ac:dyDescent="0.35">
      <c r="A22" s="1" t="s">
        <v>195</v>
      </c>
      <c r="B22" s="48">
        <v>-9.1891099999999994</v>
      </c>
      <c r="C22" s="48">
        <v>-7.1193269800000003</v>
      </c>
    </row>
    <row r="23" spans="1:5" x14ac:dyDescent="0.35">
      <c r="A23" s="1" t="s">
        <v>196</v>
      </c>
      <c r="B23" s="48">
        <v>-8.1488099999999992</v>
      </c>
      <c r="C23" s="48">
        <v>-6.9301515299999998</v>
      </c>
    </row>
    <row r="24" spans="1:5" x14ac:dyDescent="0.35">
      <c r="A24" s="34" t="s">
        <v>187</v>
      </c>
      <c r="B24" s="48">
        <v>-7.3392900000000001</v>
      </c>
      <c r="C24" s="48">
        <v>-6.6089315400000004</v>
      </c>
    </row>
    <row r="25" spans="1:5" x14ac:dyDescent="0.35">
      <c r="A25" s="1" t="s">
        <v>191</v>
      </c>
      <c r="B25" s="48">
        <v>-6.85921</v>
      </c>
      <c r="C25" s="48">
        <v>-5.9977637699999997</v>
      </c>
    </row>
    <row r="26" spans="1:5" x14ac:dyDescent="0.35">
      <c r="A26" s="1" t="s">
        <v>197</v>
      </c>
      <c r="B26" s="48">
        <v>-5.8629899999999999</v>
      </c>
      <c r="C26" s="48">
        <v>-5.3068753800000001</v>
      </c>
    </row>
    <row r="27" spans="1:5" x14ac:dyDescent="0.35">
      <c r="A27" s="1" t="s">
        <v>198</v>
      </c>
      <c r="B27" s="48">
        <v>-5.0688899999999997</v>
      </c>
      <c r="C27" s="48">
        <v>-4.3483065500000002</v>
      </c>
    </row>
    <row r="28" spans="1:5" x14ac:dyDescent="0.35">
      <c r="A28" s="34" t="s">
        <v>188</v>
      </c>
      <c r="B28" s="10"/>
      <c r="C28" s="48">
        <v>-3.4682562199999998</v>
      </c>
    </row>
    <row r="29" spans="1:5" x14ac:dyDescent="0.35">
      <c r="A29" s="1" t="s">
        <v>192</v>
      </c>
      <c r="B29" s="10"/>
      <c r="C29" s="48">
        <v>-2.5774982199999998</v>
      </c>
    </row>
    <row r="30" spans="1:5" x14ac:dyDescent="0.35">
      <c r="A30" s="1" t="s">
        <v>199</v>
      </c>
      <c r="B30" s="10"/>
      <c r="C30" s="48">
        <v>-1.92667028</v>
      </c>
    </row>
    <row r="31" spans="1:5" x14ac:dyDescent="0.35">
      <c r="A31" s="1" t="s">
        <v>200</v>
      </c>
      <c r="B31" s="10"/>
      <c r="C31" s="48">
        <v>-1.10558636</v>
      </c>
    </row>
    <row r="33" spans="1:1" x14ac:dyDescent="0.35">
      <c r="A33" s="8" t="s">
        <v>24</v>
      </c>
    </row>
    <row r="34" spans="1:1" x14ac:dyDescent="0.35">
      <c r="A34" s="17" t="s">
        <v>80</v>
      </c>
    </row>
  </sheetData>
  <hyperlinks>
    <hyperlink ref="E20" location="Contents!A1" display="Back to content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GridLines="0" workbookViewId="0">
      <selection activeCell="F20" sqref="F20"/>
    </sheetView>
  </sheetViews>
  <sheetFormatPr defaultColWidth="9.1796875" defaultRowHeight="14.5" x14ac:dyDescent="0.35"/>
  <cols>
    <col min="1" max="3" width="9.1796875" style="17"/>
    <col min="4" max="4" width="10.81640625" style="17" customWidth="1"/>
    <col min="5" max="16384" width="9.1796875" style="17"/>
  </cols>
  <sheetData>
    <row r="1" spans="1:4" x14ac:dyDescent="0.35">
      <c r="A1" s="5" t="str">
        <f>CONCATENATE("Figure 5.19 ",Contents!C22)</f>
        <v>Figure 5.19 Nominal exchange rate</v>
      </c>
      <c r="B1" s="5"/>
    </row>
    <row r="2" spans="1:4" x14ac:dyDescent="0.35">
      <c r="A2" s="5"/>
      <c r="B2" s="5"/>
    </row>
    <row r="3" spans="1:4" x14ac:dyDescent="0.35">
      <c r="A3" s="30" t="s">
        <v>16</v>
      </c>
      <c r="B3" s="30" t="s">
        <v>12</v>
      </c>
      <c r="C3" s="51" t="s">
        <v>40</v>
      </c>
      <c r="D3" s="51" t="s">
        <v>74</v>
      </c>
    </row>
    <row r="4" spans="1:4" x14ac:dyDescent="0.35">
      <c r="A4" s="34" t="s">
        <v>201</v>
      </c>
      <c r="B4" s="10">
        <v>15.8573</v>
      </c>
      <c r="C4" s="46"/>
      <c r="D4" s="10"/>
    </row>
    <row r="5" spans="1:4" x14ac:dyDescent="0.35">
      <c r="A5" s="1" t="s">
        <v>202</v>
      </c>
      <c r="B5" s="10">
        <v>15.014966666666666</v>
      </c>
      <c r="C5" s="46"/>
      <c r="D5" s="10"/>
    </row>
    <row r="6" spans="1:4" x14ac:dyDescent="0.35">
      <c r="A6" s="1" t="s">
        <v>203</v>
      </c>
      <c r="B6" s="10">
        <v>14.065033333333332</v>
      </c>
      <c r="C6" s="46"/>
      <c r="D6" s="10"/>
    </row>
    <row r="7" spans="1:4" x14ac:dyDescent="0.35">
      <c r="A7" s="1" t="s">
        <v>204</v>
      </c>
      <c r="B7" s="10">
        <v>13.897766666666667</v>
      </c>
      <c r="C7" s="46"/>
      <c r="D7" s="10"/>
    </row>
    <row r="8" spans="1:4" x14ac:dyDescent="0.35">
      <c r="A8" s="34" t="s">
        <v>205</v>
      </c>
      <c r="B8" s="10">
        <v>13.232200000000001</v>
      </c>
      <c r="C8" s="46"/>
      <c r="D8" s="10"/>
    </row>
    <row r="9" spans="1:4" x14ac:dyDescent="0.35">
      <c r="A9" s="1" t="s">
        <v>206</v>
      </c>
      <c r="B9" s="10">
        <v>13.210266666666664</v>
      </c>
      <c r="C9" s="46"/>
      <c r="D9" s="10"/>
    </row>
    <row r="10" spans="1:4" x14ac:dyDescent="0.35">
      <c r="A10" s="1" t="s">
        <v>207</v>
      </c>
      <c r="B10" s="10">
        <v>13.167766666666665</v>
      </c>
      <c r="C10" s="46"/>
      <c r="D10" s="10"/>
    </row>
    <row r="11" spans="1:4" x14ac:dyDescent="0.35">
      <c r="A11" s="1" t="s">
        <v>208</v>
      </c>
      <c r="B11" s="10">
        <v>13.641366666666665</v>
      </c>
      <c r="C11" s="46"/>
      <c r="D11" s="10"/>
    </row>
    <row r="12" spans="1:4" x14ac:dyDescent="0.35">
      <c r="A12" s="34" t="s">
        <v>209</v>
      </c>
      <c r="B12" s="10">
        <v>11.953900000000001</v>
      </c>
      <c r="C12" s="46"/>
      <c r="D12" s="10"/>
    </row>
    <row r="13" spans="1:4" x14ac:dyDescent="0.35">
      <c r="A13" s="1" t="s">
        <v>210</v>
      </c>
      <c r="B13" s="10">
        <v>12.633000000000001</v>
      </c>
      <c r="C13" s="46"/>
      <c r="D13" s="10"/>
    </row>
    <row r="14" spans="1:4" x14ac:dyDescent="0.35">
      <c r="A14" s="1" t="s">
        <v>211</v>
      </c>
      <c r="B14" s="10">
        <v>14.0944</v>
      </c>
      <c r="C14" s="46"/>
      <c r="D14" s="10"/>
    </row>
    <row r="15" spans="1:4" x14ac:dyDescent="0.35">
      <c r="A15" s="1" t="s">
        <v>212</v>
      </c>
      <c r="B15" s="10">
        <v>14.254466666666668</v>
      </c>
      <c r="C15" s="46"/>
      <c r="D15" s="10"/>
    </row>
    <row r="16" spans="1:4" x14ac:dyDescent="0.35">
      <c r="A16" s="34" t="s">
        <v>213</v>
      </c>
      <c r="B16" s="10">
        <v>14.013399999999999</v>
      </c>
      <c r="C16" s="46"/>
      <c r="D16" s="10"/>
    </row>
    <row r="17" spans="1:6" x14ac:dyDescent="0.35">
      <c r="A17" s="1" t="s">
        <v>214</v>
      </c>
      <c r="B17" s="10">
        <v>14.385966666666667</v>
      </c>
      <c r="C17" s="46"/>
      <c r="D17" s="10"/>
    </row>
    <row r="18" spans="1:6" x14ac:dyDescent="0.35">
      <c r="A18" s="1" t="s">
        <v>215</v>
      </c>
      <c r="B18" s="10">
        <v>14.679133333333333</v>
      </c>
      <c r="C18" s="10"/>
      <c r="D18" s="10"/>
    </row>
    <row r="19" spans="1:6" x14ac:dyDescent="0.35">
      <c r="A19" s="1" t="s">
        <v>216</v>
      </c>
      <c r="B19" s="10">
        <v>14.7152666666667</v>
      </c>
      <c r="C19" s="10"/>
      <c r="D19" s="10"/>
    </row>
    <row r="20" spans="1:6" x14ac:dyDescent="0.35">
      <c r="A20" s="34" t="s">
        <v>185</v>
      </c>
      <c r="B20" s="10">
        <v>15.341233333333335</v>
      </c>
      <c r="C20" s="10"/>
      <c r="D20" s="10"/>
      <c r="F20" s="33" t="s">
        <v>9</v>
      </c>
    </row>
    <row r="21" spans="1:6" x14ac:dyDescent="0.35">
      <c r="A21" s="1" t="s">
        <v>189</v>
      </c>
      <c r="B21" s="10">
        <v>17.950600000000001</v>
      </c>
      <c r="C21" s="10">
        <v>17.950600000000001</v>
      </c>
      <c r="D21" s="10">
        <v>17.950600000000001</v>
      </c>
    </row>
    <row r="22" spans="1:6" x14ac:dyDescent="0.35">
      <c r="A22" s="1" t="s">
        <v>193</v>
      </c>
      <c r="B22" s="10">
        <v>16.906000000000002</v>
      </c>
      <c r="C22" s="48">
        <v>17.065480000000001</v>
      </c>
      <c r="D22" s="10">
        <v>16.906000000000002</v>
      </c>
    </row>
    <row r="23" spans="1:6" x14ac:dyDescent="0.35">
      <c r="A23" s="1" t="s">
        <v>194</v>
      </c>
      <c r="B23" s="10">
        <v>15.6386</v>
      </c>
      <c r="C23" s="48">
        <v>16.704591300000001</v>
      </c>
      <c r="D23" s="48">
        <v>15.6386</v>
      </c>
    </row>
    <row r="24" spans="1:6" x14ac:dyDescent="0.35">
      <c r="A24" s="34" t="s">
        <v>186</v>
      </c>
      <c r="B24" s="35"/>
      <c r="C24" s="48">
        <v>16.57890012</v>
      </c>
      <c r="D24" s="48">
        <v>14.9575</v>
      </c>
    </row>
    <row r="25" spans="1:6" x14ac:dyDescent="0.35">
      <c r="A25" s="1" t="s">
        <v>190</v>
      </c>
      <c r="B25"/>
      <c r="C25" s="48">
        <v>16.519417539999999</v>
      </c>
      <c r="D25" s="48">
        <v>15.734486634577605</v>
      </c>
    </row>
    <row r="26" spans="1:6" x14ac:dyDescent="0.35">
      <c r="A26" s="1" t="s">
        <v>195</v>
      </c>
      <c r="B26"/>
      <c r="C26" s="48">
        <v>16.4544377</v>
      </c>
      <c r="D26" s="48">
        <v>15.931523018397193</v>
      </c>
    </row>
    <row r="27" spans="1:6" x14ac:dyDescent="0.35">
      <c r="A27" s="1" t="s">
        <v>196</v>
      </c>
      <c r="B27"/>
      <c r="C27" s="48">
        <v>16.418156230000001</v>
      </c>
      <c r="D27" s="48">
        <v>16.024327372358652</v>
      </c>
    </row>
    <row r="28" spans="1:6" x14ac:dyDescent="0.35">
      <c r="A28" s="34" t="s">
        <v>187</v>
      </c>
      <c r="B28" s="35"/>
      <c r="C28" s="48">
        <v>16.39769063</v>
      </c>
      <c r="D28" s="48">
        <v>16.046078223647765</v>
      </c>
    </row>
    <row r="29" spans="1:6" x14ac:dyDescent="0.35">
      <c r="A29" s="1" t="s">
        <v>191</v>
      </c>
      <c r="B29"/>
      <c r="C29" s="48">
        <v>16.39304254</v>
      </c>
      <c r="D29" s="48">
        <v>16.065787826260912</v>
      </c>
    </row>
    <row r="30" spans="1:6" x14ac:dyDescent="0.35">
      <c r="A30" s="1" t="s">
        <v>197</v>
      </c>
      <c r="B30"/>
      <c r="C30" s="48">
        <v>16.369776030000001</v>
      </c>
      <c r="D30" s="48">
        <v>16.040742907296337</v>
      </c>
    </row>
    <row r="31" spans="1:6" x14ac:dyDescent="0.35">
      <c r="A31" s="1" t="s">
        <v>198</v>
      </c>
      <c r="B31"/>
      <c r="C31" s="48">
        <v>16.375368900000002</v>
      </c>
      <c r="D31" s="48">
        <v>15.990400081779722</v>
      </c>
    </row>
    <row r="32" spans="1:6" x14ac:dyDescent="0.35">
      <c r="A32" s="34" t="s">
        <v>188</v>
      </c>
      <c r="B32" s="35"/>
      <c r="C32" s="10"/>
      <c r="D32" s="48">
        <v>15.954097651432168</v>
      </c>
    </row>
    <row r="33" spans="1:4" x14ac:dyDescent="0.35">
      <c r="A33" s="1" t="s">
        <v>192</v>
      </c>
      <c r="B33"/>
      <c r="C33" s="10"/>
      <c r="D33" s="48">
        <v>15.94236766304863</v>
      </c>
    </row>
    <row r="34" spans="1:4" x14ac:dyDescent="0.35">
      <c r="A34" s="1" t="s">
        <v>199</v>
      </c>
      <c r="B34"/>
      <c r="C34" s="10"/>
      <c r="D34" s="48">
        <v>15.904431503127606</v>
      </c>
    </row>
    <row r="35" spans="1:4" x14ac:dyDescent="0.35">
      <c r="A35" s="1" t="s">
        <v>200</v>
      </c>
      <c r="B35"/>
      <c r="C35" s="10"/>
      <c r="D35" s="48">
        <v>15.876810940773494</v>
      </c>
    </row>
    <row r="37" spans="1:4" x14ac:dyDescent="0.35">
      <c r="A37" s="8" t="s">
        <v>24</v>
      </c>
    </row>
    <row r="38" spans="1:4" x14ac:dyDescent="0.35">
      <c r="A38" s="17" t="s">
        <v>80</v>
      </c>
    </row>
  </sheetData>
  <hyperlinks>
    <hyperlink ref="F20" location="Contents!A1" display="Back to content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workbookViewId="0">
      <selection activeCell="K21" sqref="K21"/>
    </sheetView>
  </sheetViews>
  <sheetFormatPr defaultRowHeight="14.5" x14ac:dyDescent="0.35"/>
  <cols>
    <col min="2" max="2" width="11.453125" bestFit="1" customWidth="1"/>
    <col min="3" max="3" width="14.453125" bestFit="1" customWidth="1"/>
    <col min="4" max="4" width="15.1796875" bestFit="1" customWidth="1"/>
    <col min="5" max="5" width="15" bestFit="1" customWidth="1"/>
    <col min="6" max="6" width="11.54296875" bestFit="1" customWidth="1"/>
    <col min="7" max="7" width="8.81640625" bestFit="1" customWidth="1"/>
  </cols>
  <sheetData>
    <row r="1" spans="1:8" x14ac:dyDescent="0.35">
      <c r="A1" s="5" t="str">
        <f>CONCATENATE("Figure 5.20 ",Contents!C23)</f>
        <v>Figure 5.20 Inflation expectations</v>
      </c>
    </row>
    <row r="3" spans="1:8" x14ac:dyDescent="0.35">
      <c r="A3" s="5" t="s">
        <v>16</v>
      </c>
      <c r="B3" s="5" t="s">
        <v>34</v>
      </c>
      <c r="C3" s="5" t="s">
        <v>35</v>
      </c>
      <c r="D3" s="5" t="s">
        <v>36</v>
      </c>
      <c r="E3" s="5" t="s">
        <v>37</v>
      </c>
      <c r="F3" s="5" t="s">
        <v>54</v>
      </c>
      <c r="G3" s="5" t="s">
        <v>41</v>
      </c>
      <c r="H3" s="5" t="s">
        <v>55</v>
      </c>
    </row>
    <row r="4" spans="1:8" x14ac:dyDescent="0.35">
      <c r="A4" s="52" t="s">
        <v>220</v>
      </c>
      <c r="B4" s="2">
        <v>6.1159867254395301</v>
      </c>
      <c r="C4" s="2">
        <v>6.1143290465357412</v>
      </c>
      <c r="D4" s="2">
        <v>6.0052489177489186</v>
      </c>
      <c r="E4" s="2">
        <v>6.2</v>
      </c>
      <c r="F4" s="2">
        <v>3</v>
      </c>
      <c r="G4" s="2">
        <v>4.5</v>
      </c>
      <c r="H4" s="2">
        <v>6</v>
      </c>
    </row>
    <row r="5" spans="1:8" x14ac:dyDescent="0.35">
      <c r="A5" s="52" t="s">
        <v>221</v>
      </c>
      <c r="B5" s="2">
        <v>6.1012678971882011</v>
      </c>
      <c r="C5" s="2">
        <v>6.0282242059763211</v>
      </c>
      <c r="D5" s="2">
        <v>6.1059649122807009</v>
      </c>
      <c r="E5" s="2">
        <v>6.2</v>
      </c>
      <c r="F5" s="2">
        <v>3</v>
      </c>
      <c r="G5" s="2">
        <v>4.5</v>
      </c>
      <c r="H5" s="2">
        <v>6</v>
      </c>
    </row>
    <row r="6" spans="1:8" x14ac:dyDescent="0.35">
      <c r="A6" s="52" t="s">
        <v>222</v>
      </c>
      <c r="B6" s="2">
        <v>5.7612326838092187</v>
      </c>
      <c r="C6" s="2">
        <v>5.9616077785581103</v>
      </c>
      <c r="D6" s="2">
        <v>6.1910065359477118</v>
      </c>
      <c r="E6" s="2">
        <v>6.2</v>
      </c>
      <c r="F6" s="2">
        <v>3</v>
      </c>
      <c r="G6" s="2">
        <v>4.5</v>
      </c>
      <c r="H6" s="2">
        <v>6</v>
      </c>
    </row>
    <row r="7" spans="1:8" x14ac:dyDescent="0.35">
      <c r="A7" s="52" t="s">
        <v>223</v>
      </c>
      <c r="B7" s="2">
        <v>5.9185188555620272</v>
      </c>
      <c r="C7" s="2">
        <v>6.0917528735632169</v>
      </c>
      <c r="D7" s="2">
        <v>6.247536317235963</v>
      </c>
      <c r="E7" s="2">
        <v>6.2</v>
      </c>
      <c r="F7" s="2">
        <v>3</v>
      </c>
      <c r="G7" s="2">
        <v>4.5</v>
      </c>
      <c r="H7" s="2">
        <v>6</v>
      </c>
    </row>
    <row r="8" spans="1:8" x14ac:dyDescent="0.35">
      <c r="A8" s="52" t="s">
        <v>224</v>
      </c>
      <c r="B8" s="2">
        <v>5.9883991894630197</v>
      </c>
      <c r="C8" s="2">
        <v>5.9583776563448696</v>
      </c>
      <c r="D8" s="2">
        <v>6.1026211782252036</v>
      </c>
      <c r="E8" s="2">
        <v>6</v>
      </c>
      <c r="F8" s="2">
        <v>3</v>
      </c>
      <c r="G8" s="2">
        <v>4.5</v>
      </c>
      <c r="H8" s="2">
        <v>6</v>
      </c>
    </row>
    <row r="9" spans="1:8" x14ac:dyDescent="0.35">
      <c r="A9" s="52" t="s">
        <v>225</v>
      </c>
      <c r="B9" s="2">
        <v>6.043597542372166</v>
      </c>
      <c r="C9" s="2">
        <v>6.0804111729913108</v>
      </c>
      <c r="D9" s="2">
        <v>6.0892929511840892</v>
      </c>
      <c r="E9" s="2">
        <v>6.1</v>
      </c>
      <c r="F9" s="2">
        <v>3</v>
      </c>
      <c r="G9" s="2">
        <v>4.5</v>
      </c>
      <c r="H9" s="2">
        <v>6</v>
      </c>
    </row>
    <row r="10" spans="1:8" x14ac:dyDescent="0.35">
      <c r="A10" s="52" t="s">
        <v>226</v>
      </c>
      <c r="B10" s="2">
        <v>6</v>
      </c>
      <c r="C10" s="2">
        <v>6.2</v>
      </c>
      <c r="D10" s="2">
        <v>6.1</v>
      </c>
      <c r="E10" s="2">
        <v>6.2</v>
      </c>
      <c r="F10" s="2">
        <v>3</v>
      </c>
      <c r="G10" s="2">
        <v>4.5</v>
      </c>
      <c r="H10" s="2">
        <v>6</v>
      </c>
    </row>
    <row r="11" spans="1:8" x14ac:dyDescent="0.35">
      <c r="A11" s="52" t="s">
        <v>227</v>
      </c>
      <c r="B11" s="2">
        <v>6.0193568271290516</v>
      </c>
      <c r="C11" s="2">
        <v>6.0553475577387799</v>
      </c>
      <c r="D11" s="2">
        <v>6.1347537940800789</v>
      </c>
      <c r="E11" s="2">
        <v>6.2</v>
      </c>
      <c r="F11" s="2">
        <v>3</v>
      </c>
      <c r="G11" s="2">
        <v>4.5</v>
      </c>
      <c r="H11" s="2">
        <v>6</v>
      </c>
    </row>
    <row r="12" spans="1:8" x14ac:dyDescent="0.35">
      <c r="A12" s="52" t="s">
        <v>228</v>
      </c>
      <c r="B12" s="2">
        <v>6.1</v>
      </c>
      <c r="C12" s="2">
        <v>6.1</v>
      </c>
      <c r="D12" s="2">
        <v>5.9</v>
      </c>
      <c r="E12" s="2">
        <v>6</v>
      </c>
      <c r="F12" s="2">
        <v>3</v>
      </c>
      <c r="G12" s="2">
        <v>4.5</v>
      </c>
      <c r="H12" s="2">
        <v>6</v>
      </c>
    </row>
    <row r="13" spans="1:8" x14ac:dyDescent="0.35">
      <c r="A13" s="52" t="s">
        <v>229</v>
      </c>
      <c r="B13" s="2">
        <v>6.1</v>
      </c>
      <c r="C13" s="2">
        <v>6.1</v>
      </c>
      <c r="D13" s="2">
        <v>5.9</v>
      </c>
      <c r="E13" s="2">
        <v>6.1</v>
      </c>
      <c r="F13" s="2">
        <v>3</v>
      </c>
      <c r="G13" s="2">
        <v>4.5</v>
      </c>
      <c r="H13" s="2">
        <v>6</v>
      </c>
    </row>
    <row r="14" spans="1:8" x14ac:dyDescent="0.35">
      <c r="A14" s="52" t="s">
        <v>230</v>
      </c>
      <c r="B14" s="2">
        <v>6.2</v>
      </c>
      <c r="C14" s="2">
        <v>6.1</v>
      </c>
      <c r="D14" s="2">
        <v>6</v>
      </c>
      <c r="E14" s="2">
        <v>5.9</v>
      </c>
      <c r="F14" s="2">
        <v>3</v>
      </c>
      <c r="G14" s="2">
        <v>4.5</v>
      </c>
      <c r="H14" s="2">
        <v>6</v>
      </c>
    </row>
    <row r="15" spans="1:8" x14ac:dyDescent="0.35">
      <c r="A15" s="52" t="s">
        <v>231</v>
      </c>
      <c r="B15" s="2">
        <v>6.1</v>
      </c>
      <c r="C15" s="2">
        <v>5.8</v>
      </c>
      <c r="D15" s="2">
        <v>5.9</v>
      </c>
      <c r="E15" s="2">
        <v>5.8</v>
      </c>
      <c r="F15" s="2">
        <v>3</v>
      </c>
      <c r="G15" s="2">
        <v>4.5</v>
      </c>
      <c r="H15" s="2">
        <v>6</v>
      </c>
    </row>
    <row r="16" spans="1:8" x14ac:dyDescent="0.35">
      <c r="A16" s="52" t="s">
        <v>232</v>
      </c>
      <c r="B16" s="2">
        <v>5.3644825002204</v>
      </c>
      <c r="C16" s="2">
        <v>5.9064046125676883</v>
      </c>
      <c r="D16" s="2">
        <v>5.904419889502762</v>
      </c>
      <c r="E16" s="2">
        <v>5.8</v>
      </c>
      <c r="F16" s="2">
        <v>3</v>
      </c>
      <c r="G16" s="2">
        <v>4.5</v>
      </c>
      <c r="H16" s="2">
        <v>6</v>
      </c>
    </row>
    <row r="17" spans="1:11" x14ac:dyDescent="0.35">
      <c r="A17" s="52" t="s">
        <v>233</v>
      </c>
      <c r="B17" s="2">
        <v>5.5855560419706762</v>
      </c>
      <c r="C17" s="2">
        <v>6.0851773504273483</v>
      </c>
      <c r="D17" s="2">
        <v>5.7997812742812753</v>
      </c>
      <c r="E17" s="2">
        <v>6</v>
      </c>
      <c r="F17" s="2">
        <v>3</v>
      </c>
      <c r="G17" s="2">
        <v>4.5</v>
      </c>
      <c r="H17" s="2">
        <v>6</v>
      </c>
    </row>
    <row r="18" spans="1:11" x14ac:dyDescent="0.35">
      <c r="A18" s="52" t="s">
        <v>234</v>
      </c>
      <c r="B18" s="2">
        <v>5.5367708451574655</v>
      </c>
      <c r="C18" s="2">
        <v>6.1126879090611794</v>
      </c>
      <c r="D18" s="2">
        <v>5.9450231481481479</v>
      </c>
      <c r="E18" s="2">
        <v>5.9333333333333336</v>
      </c>
      <c r="F18" s="2">
        <v>3</v>
      </c>
      <c r="G18" s="2">
        <v>4.5</v>
      </c>
      <c r="H18" s="2">
        <v>6</v>
      </c>
    </row>
    <row r="19" spans="1:11" x14ac:dyDescent="0.35">
      <c r="A19" s="52" t="s">
        <v>235</v>
      </c>
      <c r="B19" s="2">
        <v>5.6043939393939404</v>
      </c>
      <c r="C19" s="2">
        <v>6.1762206572769953</v>
      </c>
      <c r="D19" s="2">
        <v>6.1704166666666671</v>
      </c>
      <c r="E19" s="2">
        <v>6.0732308450357237</v>
      </c>
      <c r="F19" s="2">
        <v>3</v>
      </c>
      <c r="G19" s="2">
        <v>4.5</v>
      </c>
      <c r="H19" s="2">
        <v>6</v>
      </c>
    </row>
    <row r="20" spans="1:11" x14ac:dyDescent="0.35">
      <c r="A20" s="52" t="s">
        <v>201</v>
      </c>
      <c r="B20" s="2">
        <v>6.1783975435819833</v>
      </c>
      <c r="C20" s="2">
        <v>6.2096027168792807</v>
      </c>
      <c r="D20" s="2">
        <v>5.9535302197802196</v>
      </c>
      <c r="E20" s="2">
        <v>6.0555555555555562</v>
      </c>
      <c r="F20" s="2">
        <v>3</v>
      </c>
      <c r="G20" s="2">
        <v>4.5</v>
      </c>
      <c r="H20" s="2">
        <v>6</v>
      </c>
    </row>
    <row r="21" spans="1:11" x14ac:dyDescent="0.35">
      <c r="A21" s="52" t="s">
        <v>202</v>
      </c>
      <c r="B21" s="2">
        <v>6.3433889707085589</v>
      </c>
      <c r="C21" s="2">
        <v>6.2167685255920553</v>
      </c>
      <c r="D21" s="2">
        <v>5.8595108695652174</v>
      </c>
      <c r="E21" s="2">
        <v>5.9092514933855709</v>
      </c>
      <c r="F21" s="2">
        <v>3</v>
      </c>
      <c r="G21" s="2">
        <v>4.5</v>
      </c>
      <c r="H21" s="2">
        <v>6</v>
      </c>
      <c r="J21" s="17"/>
      <c r="K21" s="33" t="s">
        <v>9</v>
      </c>
    </row>
    <row r="22" spans="1:11" x14ac:dyDescent="0.35">
      <c r="A22" s="52" t="s">
        <v>203</v>
      </c>
      <c r="B22" s="2">
        <v>6.2407635708974212</v>
      </c>
      <c r="C22" s="2">
        <v>6.04139971139971</v>
      </c>
      <c r="D22" s="2">
        <v>5.8850291017775689</v>
      </c>
      <c r="E22" s="2">
        <v>5.8756813417190772</v>
      </c>
      <c r="F22" s="2">
        <v>3</v>
      </c>
      <c r="G22" s="2">
        <v>4.5</v>
      </c>
      <c r="H22" s="2">
        <v>6</v>
      </c>
    </row>
    <row r="23" spans="1:11" x14ac:dyDescent="0.35">
      <c r="A23" s="52" t="s">
        <v>204</v>
      </c>
      <c r="B23" s="2">
        <v>6.007173913043478</v>
      </c>
      <c r="C23" s="2">
        <v>5.7626677489177487</v>
      </c>
      <c r="D23" s="2">
        <v>5.752771114236082</v>
      </c>
      <c r="E23" s="2">
        <v>5.8317948717948722</v>
      </c>
      <c r="F23" s="2">
        <v>3</v>
      </c>
      <c r="G23" s="2">
        <v>4.5</v>
      </c>
      <c r="H23" s="2">
        <v>6</v>
      </c>
    </row>
    <row r="24" spans="1:11" x14ac:dyDescent="0.35">
      <c r="A24" s="52" t="s">
        <v>205</v>
      </c>
      <c r="B24" s="2">
        <v>6.1668751930800125</v>
      </c>
      <c r="C24" s="2">
        <v>5.9391701919479694</v>
      </c>
      <c r="D24" s="2">
        <v>5.9560451152223308</v>
      </c>
      <c r="E24" s="2">
        <v>5.6913093196112072</v>
      </c>
      <c r="F24" s="2">
        <v>3</v>
      </c>
      <c r="G24" s="2">
        <v>4.5</v>
      </c>
      <c r="H24" s="2">
        <v>6</v>
      </c>
    </row>
    <row r="25" spans="1:11" x14ac:dyDescent="0.35">
      <c r="A25" s="52" t="s">
        <v>206</v>
      </c>
      <c r="B25" s="2">
        <v>5.8960298102981019</v>
      </c>
      <c r="C25" s="2">
        <v>5.8261766735679776</v>
      </c>
      <c r="D25" s="2">
        <v>5.9320673076923072</v>
      </c>
      <c r="E25" s="2">
        <v>5.8898618048618054</v>
      </c>
      <c r="F25" s="2">
        <v>3</v>
      </c>
      <c r="G25" s="2">
        <v>4.5</v>
      </c>
      <c r="H25" s="2">
        <v>6</v>
      </c>
    </row>
    <row r="26" spans="1:11" x14ac:dyDescent="0.35">
      <c r="A26" s="52" t="s">
        <v>207</v>
      </c>
      <c r="B26" s="2">
        <v>5.7442403198653196</v>
      </c>
      <c r="C26" s="2">
        <v>5.7551013734466956</v>
      </c>
      <c r="D26" s="2">
        <v>5.866198752228164</v>
      </c>
      <c r="E26" s="2">
        <v>5.6140268355193719</v>
      </c>
      <c r="F26" s="2">
        <v>3</v>
      </c>
      <c r="G26" s="2">
        <v>4.5</v>
      </c>
      <c r="H26" s="2">
        <v>6</v>
      </c>
    </row>
    <row r="27" spans="1:11" x14ac:dyDescent="0.35">
      <c r="A27" s="52" t="s">
        <v>208</v>
      </c>
      <c r="B27" s="2">
        <v>5.6821428571428569</v>
      </c>
      <c r="C27" s="2">
        <v>5.700457486603983</v>
      </c>
      <c r="D27" s="2">
        <v>5.9106520385932164</v>
      </c>
      <c r="E27" s="2">
        <v>5.6067346938775513</v>
      </c>
      <c r="F27" s="2">
        <v>3</v>
      </c>
      <c r="G27" s="2">
        <v>4.5</v>
      </c>
      <c r="H27" s="2">
        <v>6</v>
      </c>
    </row>
    <row r="28" spans="1:11" x14ac:dyDescent="0.35">
      <c r="A28" s="52" t="s">
        <v>209</v>
      </c>
      <c r="B28" s="2">
        <v>5.249671717171716</v>
      </c>
      <c r="C28" s="2">
        <v>5.3373009506833036</v>
      </c>
      <c r="D28" s="2">
        <v>5.3810853568800576</v>
      </c>
      <c r="E28" s="2">
        <v>5.2960714285714294</v>
      </c>
      <c r="F28" s="2">
        <v>3</v>
      </c>
      <c r="G28" s="2">
        <v>4.5</v>
      </c>
      <c r="H28" s="2">
        <v>6</v>
      </c>
    </row>
    <row r="29" spans="1:11" x14ac:dyDescent="0.35">
      <c r="A29" s="52" t="s">
        <v>210</v>
      </c>
      <c r="B29" s="2">
        <v>5.2290277775128686</v>
      </c>
      <c r="C29" s="2">
        <v>5.4170953213748625</v>
      </c>
      <c r="D29" s="2">
        <v>5.4879891366507723</v>
      </c>
      <c r="E29" s="2">
        <v>5.378113027093967</v>
      </c>
      <c r="F29" s="2">
        <v>3</v>
      </c>
      <c r="G29" s="2">
        <v>4.5</v>
      </c>
      <c r="H29" s="2">
        <v>6</v>
      </c>
    </row>
    <row r="30" spans="1:11" x14ac:dyDescent="0.35">
      <c r="A30" s="52" t="s">
        <v>211</v>
      </c>
      <c r="B30" s="2">
        <v>5.2970085470085477</v>
      </c>
      <c r="C30" s="2">
        <v>5.592175925925928</v>
      </c>
      <c r="D30" s="2">
        <v>5.5825427350427335</v>
      </c>
      <c r="E30" s="2">
        <v>5.4994948910738373</v>
      </c>
      <c r="F30" s="2">
        <v>3</v>
      </c>
      <c r="G30" s="2">
        <v>4.5</v>
      </c>
      <c r="H30" s="2">
        <v>6</v>
      </c>
    </row>
    <row r="31" spans="1:11" x14ac:dyDescent="0.35">
      <c r="A31" s="52" t="s">
        <v>212</v>
      </c>
      <c r="B31" s="2">
        <v>5.1378160919540221</v>
      </c>
      <c r="C31" s="2">
        <v>5.4350118203309705</v>
      </c>
      <c r="D31" s="2">
        <v>5.4338164251207717</v>
      </c>
      <c r="E31" s="2">
        <v>5.3391975308641975</v>
      </c>
      <c r="F31" s="2">
        <v>3</v>
      </c>
      <c r="G31" s="2">
        <v>4.5</v>
      </c>
      <c r="H31" s="2">
        <v>6</v>
      </c>
    </row>
    <row r="32" spans="1:11" x14ac:dyDescent="0.35">
      <c r="A32" s="52" t="s">
        <v>213</v>
      </c>
      <c r="B32" s="2">
        <v>4.8441234204392103</v>
      </c>
      <c r="C32" s="2">
        <v>5.1673208662682342</v>
      </c>
      <c r="D32" s="2">
        <v>5.2934483408748116</v>
      </c>
      <c r="E32" s="2">
        <v>5.0999999999999996</v>
      </c>
      <c r="F32" s="2">
        <v>3</v>
      </c>
      <c r="G32" s="2">
        <v>4.5</v>
      </c>
      <c r="H32" s="2">
        <v>6</v>
      </c>
    </row>
    <row r="33" spans="1:8" x14ac:dyDescent="0.35">
      <c r="A33" s="52" t="s">
        <v>214</v>
      </c>
      <c r="B33" s="2">
        <v>4.7559274438372805</v>
      </c>
      <c r="C33" s="2">
        <v>5.036141636141636</v>
      </c>
      <c r="D33" s="2">
        <v>5.161599511599511</v>
      </c>
      <c r="E33" s="2">
        <v>5.1212475633528278</v>
      </c>
      <c r="F33" s="2">
        <v>3</v>
      </c>
      <c r="G33" s="2">
        <v>4.5</v>
      </c>
      <c r="H33" s="2">
        <v>6</v>
      </c>
    </row>
    <row r="34" spans="1:8" x14ac:dyDescent="0.35">
      <c r="A34" s="52" t="s">
        <v>215</v>
      </c>
      <c r="B34" s="2">
        <v>4.6487410487410488</v>
      </c>
      <c r="C34" s="2">
        <v>5.002556332556332</v>
      </c>
      <c r="D34" s="2">
        <v>5.0694866659819935</v>
      </c>
      <c r="E34" s="2">
        <v>5.0121825396825397</v>
      </c>
      <c r="F34" s="2">
        <v>3</v>
      </c>
      <c r="G34" s="2">
        <v>4.5</v>
      </c>
      <c r="H34" s="2">
        <v>6</v>
      </c>
    </row>
    <row r="35" spans="1:8" x14ac:dyDescent="0.35">
      <c r="A35" s="52" t="s">
        <v>216</v>
      </c>
      <c r="B35" s="2">
        <v>4.5359386973180085</v>
      </c>
      <c r="C35" s="2">
        <v>4.8391062801932359</v>
      </c>
      <c r="D35" s="2">
        <v>4.950584795321638</v>
      </c>
      <c r="E35" s="2">
        <v>4.9483024691358031</v>
      </c>
      <c r="F35" s="2">
        <v>3</v>
      </c>
      <c r="G35" s="2">
        <v>4.5</v>
      </c>
      <c r="H35" s="2">
        <v>6</v>
      </c>
    </row>
    <row r="36" spans="1:8" x14ac:dyDescent="0.35">
      <c r="A36" s="52" t="s">
        <v>185</v>
      </c>
      <c r="B36" s="2">
        <v>4.4245673033808623</v>
      </c>
      <c r="C36" s="2">
        <v>4.6300974658869389</v>
      </c>
      <c r="D36" s="2">
        <v>4.7680428367928362</v>
      </c>
      <c r="E36" s="2">
        <v>4.7265130682521983</v>
      </c>
      <c r="F36" s="2">
        <v>3</v>
      </c>
      <c r="G36" s="2">
        <v>4.5</v>
      </c>
      <c r="H36" s="2">
        <v>6</v>
      </c>
    </row>
    <row r="37" spans="1:8" x14ac:dyDescent="0.35">
      <c r="A37" s="52" t="s">
        <v>189</v>
      </c>
      <c r="B37" s="2">
        <v>3.9036246358718274</v>
      </c>
      <c r="C37" s="2">
        <v>4.5438271604938274</v>
      </c>
      <c r="D37" s="2">
        <v>4.8064057239057236</v>
      </c>
      <c r="E37" s="2">
        <v>4.6635917084192942</v>
      </c>
      <c r="F37" s="2">
        <v>3</v>
      </c>
      <c r="G37" s="2">
        <v>4.5</v>
      </c>
      <c r="H37" s="2">
        <v>6</v>
      </c>
    </row>
    <row r="38" spans="1:8" x14ac:dyDescent="0.35">
      <c r="A38" s="52" t="s">
        <v>193</v>
      </c>
      <c r="B38" s="2">
        <v>3.5658762420957548</v>
      </c>
      <c r="C38" s="2">
        <v>4.2245031616982835</v>
      </c>
      <c r="D38" s="2">
        <v>4.649390243902439</v>
      </c>
      <c r="E38" s="2">
        <v>4.4981337228172675</v>
      </c>
      <c r="F38" s="2">
        <v>3</v>
      </c>
      <c r="G38" s="2">
        <v>4.5</v>
      </c>
      <c r="H38" s="2">
        <v>6</v>
      </c>
    </row>
    <row r="39" spans="1:8" x14ac:dyDescent="0.35">
      <c r="A39" s="52" t="s">
        <v>194</v>
      </c>
      <c r="B39" s="2">
        <v>3.690915395284327</v>
      </c>
      <c r="C39" s="2">
        <v>4.1685238095238102</v>
      </c>
      <c r="D39" s="2">
        <v>4.4558412698412697</v>
      </c>
      <c r="E39" s="2">
        <v>4.6771243050369264</v>
      </c>
      <c r="F39" s="2">
        <v>3</v>
      </c>
      <c r="G39" s="2">
        <v>4.5</v>
      </c>
      <c r="H39" s="2">
        <v>6</v>
      </c>
    </row>
    <row r="40" spans="1:8" x14ac:dyDescent="0.35">
      <c r="A40" s="52" t="s">
        <v>186</v>
      </c>
      <c r="B40" s="2">
        <v>3.8909335443037971</v>
      </c>
      <c r="C40" s="2">
        <v>4.2101265822784812</v>
      </c>
      <c r="D40" s="2">
        <v>4.4466955266955273</v>
      </c>
      <c r="E40" s="2">
        <v>4.557631578947368</v>
      </c>
      <c r="F40" s="2">
        <v>3</v>
      </c>
      <c r="G40" s="2">
        <v>4.5</v>
      </c>
      <c r="H40" s="2">
        <v>6</v>
      </c>
    </row>
    <row r="41" spans="1:8" x14ac:dyDescent="0.35">
      <c r="A41" s="52"/>
      <c r="F41" s="2"/>
      <c r="G41" s="2"/>
      <c r="H41" s="2"/>
    </row>
    <row r="42" spans="1:8" x14ac:dyDescent="0.35">
      <c r="A42" s="17" t="s">
        <v>50</v>
      </c>
      <c r="F42" s="2"/>
      <c r="G42" s="2"/>
      <c r="H42" s="2"/>
    </row>
    <row r="43" spans="1:8" x14ac:dyDescent="0.35">
      <c r="A43" s="52"/>
      <c r="F43" s="2"/>
      <c r="G43" s="2"/>
      <c r="H43" s="2"/>
    </row>
  </sheetData>
  <hyperlinks>
    <hyperlink ref="K21" location="Contents!A1" display="Back to content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2"/>
  <sheetViews>
    <sheetView showGridLines="0" zoomScaleNormal="100" workbookViewId="0">
      <selection activeCell="H19" sqref="H19"/>
    </sheetView>
  </sheetViews>
  <sheetFormatPr defaultRowHeight="14.5" x14ac:dyDescent="0.35"/>
  <cols>
    <col min="1" max="1" width="10.36328125" customWidth="1"/>
    <col min="3" max="3" width="11.1796875" customWidth="1"/>
    <col min="4" max="4" width="11.54296875" bestFit="1" customWidth="1"/>
    <col min="6" max="6" width="11.54296875" bestFit="1" customWidth="1"/>
  </cols>
  <sheetData>
    <row r="1" spans="1:7" x14ac:dyDescent="0.35">
      <c r="A1" s="5" t="str">
        <f>CONCATENATE("Figure 5.1 ",Contents!C6)</f>
        <v>Figure 5.1 Headline and core inflation</v>
      </c>
      <c r="B1" s="5"/>
      <c r="C1" s="5"/>
      <c r="D1" s="5"/>
      <c r="E1" s="14"/>
      <c r="F1" s="5"/>
      <c r="G1" s="5"/>
    </row>
    <row r="2" spans="1:7" x14ac:dyDescent="0.35">
      <c r="A2" s="5"/>
      <c r="B2" s="5"/>
      <c r="C2" s="5"/>
      <c r="D2" s="5"/>
      <c r="E2" s="14"/>
      <c r="F2" s="5"/>
      <c r="G2" s="5"/>
    </row>
    <row r="3" spans="1:7" x14ac:dyDescent="0.35">
      <c r="A3" s="5" t="s">
        <v>16</v>
      </c>
      <c r="B3" s="5" t="s">
        <v>42</v>
      </c>
      <c r="C3" s="5" t="s">
        <v>53</v>
      </c>
      <c r="D3" s="5" t="s">
        <v>54</v>
      </c>
      <c r="E3" s="5" t="s">
        <v>41</v>
      </c>
      <c r="F3" s="5" t="s">
        <v>55</v>
      </c>
    </row>
    <row r="4" spans="1:7" x14ac:dyDescent="0.35">
      <c r="A4" s="65">
        <v>39814</v>
      </c>
      <c r="B4" s="2">
        <v>8.1126000000000005</v>
      </c>
      <c r="C4" s="2">
        <v>7.2670000000000003</v>
      </c>
      <c r="D4">
        <v>3</v>
      </c>
      <c r="E4">
        <v>4.5</v>
      </c>
      <c r="F4">
        <v>6</v>
      </c>
    </row>
    <row r="5" spans="1:7" x14ac:dyDescent="0.35">
      <c r="A5" s="65">
        <v>39845</v>
      </c>
      <c r="B5" s="2">
        <v>8.5526</v>
      </c>
      <c r="C5" s="2">
        <v>7.8493000000000004</v>
      </c>
      <c r="D5">
        <v>3</v>
      </c>
      <c r="E5">
        <v>4.5</v>
      </c>
      <c r="F5">
        <v>6</v>
      </c>
    </row>
    <row r="6" spans="1:7" x14ac:dyDescent="0.35">
      <c r="A6" s="65">
        <v>39873</v>
      </c>
      <c r="B6" s="2">
        <v>8.4278999999999993</v>
      </c>
      <c r="C6" s="2">
        <v>8.0619999999999994</v>
      </c>
      <c r="D6">
        <v>3</v>
      </c>
      <c r="E6">
        <v>4.5</v>
      </c>
      <c r="F6">
        <v>6</v>
      </c>
    </row>
    <row r="7" spans="1:7" x14ac:dyDescent="0.35">
      <c r="A7" s="65">
        <v>39904</v>
      </c>
      <c r="B7" s="2">
        <v>8.3871000000000002</v>
      </c>
      <c r="C7" s="2">
        <v>8.0371000000000006</v>
      </c>
      <c r="D7">
        <v>3</v>
      </c>
      <c r="E7">
        <v>4.5</v>
      </c>
      <c r="F7">
        <v>6</v>
      </c>
    </row>
    <row r="8" spans="1:7" x14ac:dyDescent="0.35">
      <c r="A8" s="65">
        <v>39934</v>
      </c>
      <c r="B8" s="2">
        <v>7.84</v>
      </c>
      <c r="C8" s="2">
        <v>8.3332999999999995</v>
      </c>
      <c r="D8">
        <v>3</v>
      </c>
      <c r="E8">
        <v>4.5</v>
      </c>
      <c r="F8">
        <v>6</v>
      </c>
    </row>
    <row r="9" spans="1:7" x14ac:dyDescent="0.35">
      <c r="A9" s="65">
        <v>39965</v>
      </c>
      <c r="B9" s="2">
        <v>6.9401000000000002</v>
      </c>
      <c r="C9" s="2">
        <v>7.4809000000000001</v>
      </c>
      <c r="D9">
        <v>3</v>
      </c>
      <c r="E9">
        <v>4.5</v>
      </c>
      <c r="F9">
        <v>6</v>
      </c>
    </row>
    <row r="10" spans="1:7" x14ac:dyDescent="0.35">
      <c r="A10" s="65">
        <v>39995</v>
      </c>
      <c r="B10" s="2">
        <v>6.6978</v>
      </c>
      <c r="C10" s="2">
        <v>7.7389999999999999</v>
      </c>
      <c r="D10">
        <v>3</v>
      </c>
      <c r="E10">
        <v>4.5</v>
      </c>
      <c r="F10">
        <v>6</v>
      </c>
    </row>
    <row r="11" spans="1:7" x14ac:dyDescent="0.35">
      <c r="A11" s="65">
        <v>40026</v>
      </c>
      <c r="B11" s="2">
        <v>6.1920000000000002</v>
      </c>
      <c r="C11" s="2">
        <v>7.7039</v>
      </c>
      <c r="D11">
        <v>3</v>
      </c>
      <c r="E11">
        <v>4.5</v>
      </c>
      <c r="F11">
        <v>6</v>
      </c>
    </row>
    <row r="12" spans="1:7" x14ac:dyDescent="0.35">
      <c r="A12" s="65">
        <v>40057</v>
      </c>
      <c r="B12" s="2">
        <v>6.1538000000000004</v>
      </c>
      <c r="C12" s="2">
        <v>7.0358999999999998</v>
      </c>
      <c r="D12">
        <v>3</v>
      </c>
      <c r="E12">
        <v>4.5</v>
      </c>
      <c r="F12">
        <v>6</v>
      </c>
    </row>
    <row r="13" spans="1:7" x14ac:dyDescent="0.35">
      <c r="A13" s="65">
        <v>40087</v>
      </c>
      <c r="B13" s="2">
        <v>6.1538000000000004</v>
      </c>
      <c r="C13" s="2">
        <v>6.7164000000000001</v>
      </c>
      <c r="D13">
        <v>3</v>
      </c>
      <c r="E13">
        <v>4.5</v>
      </c>
      <c r="F13">
        <v>6</v>
      </c>
    </row>
    <row r="14" spans="1:7" x14ac:dyDescent="0.35">
      <c r="A14" s="65">
        <v>40118</v>
      </c>
      <c r="B14" s="2">
        <v>5.9908000000000001</v>
      </c>
      <c r="C14" s="2">
        <v>6.3987999999999996</v>
      </c>
      <c r="D14">
        <v>3</v>
      </c>
      <c r="E14">
        <v>4.5</v>
      </c>
      <c r="F14">
        <v>6</v>
      </c>
    </row>
    <row r="15" spans="1:7" x14ac:dyDescent="0.35">
      <c r="A15" s="65">
        <v>40148</v>
      </c>
      <c r="B15" s="2">
        <v>6.3076999999999996</v>
      </c>
      <c r="C15" s="2">
        <v>6.3798000000000004</v>
      </c>
      <c r="D15">
        <v>3</v>
      </c>
      <c r="E15">
        <v>4.5</v>
      </c>
      <c r="F15">
        <v>6</v>
      </c>
    </row>
    <row r="16" spans="1:7" x14ac:dyDescent="0.35">
      <c r="A16" s="65">
        <v>40179</v>
      </c>
      <c r="B16" s="2">
        <v>6.1256000000000004</v>
      </c>
      <c r="C16" s="2">
        <v>5.891</v>
      </c>
      <c r="D16">
        <v>3</v>
      </c>
      <c r="E16">
        <v>4.5</v>
      </c>
      <c r="F16">
        <v>6</v>
      </c>
    </row>
    <row r="17" spans="1:8" x14ac:dyDescent="0.35">
      <c r="A17" s="65">
        <v>40210</v>
      </c>
      <c r="B17" s="2">
        <v>5.7576000000000001</v>
      </c>
      <c r="C17" s="2">
        <v>5.3856999999999999</v>
      </c>
      <c r="D17">
        <v>3</v>
      </c>
      <c r="E17">
        <v>4.5</v>
      </c>
      <c r="F17">
        <v>6</v>
      </c>
    </row>
    <row r="18" spans="1:8" x14ac:dyDescent="0.35">
      <c r="A18" s="65">
        <v>40238</v>
      </c>
      <c r="B18" s="2">
        <v>5.0822000000000003</v>
      </c>
      <c r="C18" s="2">
        <v>4.8780000000000001</v>
      </c>
      <c r="D18">
        <v>3</v>
      </c>
      <c r="E18">
        <v>4.5</v>
      </c>
      <c r="F18">
        <v>6</v>
      </c>
    </row>
    <row r="19" spans="1:8" x14ac:dyDescent="0.35">
      <c r="A19" s="65">
        <v>40269</v>
      </c>
      <c r="B19" s="2">
        <v>4.7618999999999998</v>
      </c>
      <c r="C19" s="2">
        <v>4.5780000000000003</v>
      </c>
      <c r="D19">
        <v>3</v>
      </c>
      <c r="E19">
        <v>4.5</v>
      </c>
      <c r="F19">
        <v>6</v>
      </c>
      <c r="H19" s="12" t="s">
        <v>9</v>
      </c>
    </row>
    <row r="20" spans="1:8" x14ac:dyDescent="0.35">
      <c r="A20" s="65">
        <v>40299</v>
      </c>
      <c r="B20" s="2">
        <v>4.7477999999999998</v>
      </c>
      <c r="C20" s="2">
        <v>4.1311</v>
      </c>
      <c r="D20">
        <v>3</v>
      </c>
      <c r="E20">
        <v>4.5</v>
      </c>
      <c r="F20">
        <v>6</v>
      </c>
    </row>
    <row r="21" spans="1:8" x14ac:dyDescent="0.35">
      <c r="A21" s="65">
        <v>40330</v>
      </c>
      <c r="B21" s="2">
        <v>4.1298000000000004</v>
      </c>
      <c r="C21" s="2">
        <v>4.2614000000000001</v>
      </c>
      <c r="D21">
        <v>3</v>
      </c>
      <c r="E21">
        <v>4.5</v>
      </c>
      <c r="F21">
        <v>6</v>
      </c>
    </row>
    <row r="22" spans="1:8" x14ac:dyDescent="0.35">
      <c r="A22" s="65">
        <v>40360</v>
      </c>
      <c r="B22" s="2">
        <v>3.7955999999999999</v>
      </c>
      <c r="C22" s="2">
        <v>3.5211000000000001</v>
      </c>
      <c r="D22">
        <v>3</v>
      </c>
      <c r="E22">
        <v>4.5</v>
      </c>
      <c r="F22">
        <v>6</v>
      </c>
    </row>
    <row r="23" spans="1:8" x14ac:dyDescent="0.35">
      <c r="A23" s="65">
        <v>40391</v>
      </c>
      <c r="B23" s="2">
        <v>3.6442999999999999</v>
      </c>
      <c r="C23" s="2">
        <v>3.0855999999999999</v>
      </c>
      <c r="D23">
        <v>3</v>
      </c>
      <c r="E23">
        <v>4.5</v>
      </c>
      <c r="F23">
        <v>6</v>
      </c>
      <c r="G23" s="3"/>
    </row>
    <row r="24" spans="1:8" x14ac:dyDescent="0.35">
      <c r="A24" s="65">
        <v>40422</v>
      </c>
      <c r="B24" s="2">
        <v>3.0434999999999999</v>
      </c>
      <c r="C24" s="2">
        <v>3.2168000000000001</v>
      </c>
      <c r="D24">
        <v>3</v>
      </c>
      <c r="E24">
        <v>4.5</v>
      </c>
      <c r="F24">
        <v>6</v>
      </c>
      <c r="G24" s="3"/>
    </row>
    <row r="25" spans="1:8" x14ac:dyDescent="0.35">
      <c r="A25" s="65">
        <v>40452</v>
      </c>
      <c r="B25" s="2">
        <v>3.3332999999999999</v>
      </c>
      <c r="C25" s="2">
        <v>3.3565999999999998</v>
      </c>
      <c r="D25">
        <v>3</v>
      </c>
      <c r="E25">
        <v>4.5</v>
      </c>
      <c r="F25">
        <v>6</v>
      </c>
      <c r="G25" s="13"/>
    </row>
    <row r="26" spans="1:8" x14ac:dyDescent="0.35">
      <c r="A26" s="65">
        <v>40483</v>
      </c>
      <c r="B26" s="2">
        <v>3.4782999999999999</v>
      </c>
      <c r="C26" s="2">
        <v>3.3565999999999998</v>
      </c>
      <c r="D26">
        <v>3</v>
      </c>
      <c r="E26">
        <v>4.5</v>
      </c>
      <c r="F26">
        <v>6</v>
      </c>
      <c r="G26" s="13"/>
    </row>
    <row r="27" spans="1:8" x14ac:dyDescent="0.35">
      <c r="A27" s="65">
        <v>40513</v>
      </c>
      <c r="B27" s="2">
        <v>3.4731999999999998</v>
      </c>
      <c r="C27" s="2">
        <v>3.2078000000000002</v>
      </c>
      <c r="D27">
        <v>3</v>
      </c>
      <c r="E27">
        <v>4.5</v>
      </c>
      <c r="F27">
        <v>6</v>
      </c>
      <c r="G27" s="13"/>
    </row>
    <row r="28" spans="1:8" x14ac:dyDescent="0.35">
      <c r="A28" s="65">
        <v>40544</v>
      </c>
      <c r="B28" s="2">
        <v>3.7517999999999998</v>
      </c>
      <c r="C28" s="2">
        <v>2.9207000000000001</v>
      </c>
      <c r="D28">
        <v>3</v>
      </c>
      <c r="E28">
        <v>4.5</v>
      </c>
      <c r="F28">
        <v>6</v>
      </c>
      <c r="G28" s="13"/>
    </row>
    <row r="29" spans="1:8" x14ac:dyDescent="0.35">
      <c r="A29" s="65">
        <v>40575</v>
      </c>
      <c r="B29" s="2">
        <v>3.5817000000000001</v>
      </c>
      <c r="C29" s="2">
        <v>2.9005999999999998</v>
      </c>
      <c r="D29">
        <v>3</v>
      </c>
      <c r="E29">
        <v>4.5</v>
      </c>
      <c r="F29">
        <v>6</v>
      </c>
      <c r="G29" s="13"/>
    </row>
    <row r="30" spans="1:8" x14ac:dyDescent="0.35">
      <c r="A30" s="65">
        <v>40603</v>
      </c>
      <c r="B30" s="2">
        <v>4.1252000000000004</v>
      </c>
      <c r="C30" s="2">
        <v>3.0095999999999998</v>
      </c>
      <c r="D30">
        <v>3</v>
      </c>
      <c r="E30">
        <v>4.5</v>
      </c>
      <c r="F30">
        <v>6</v>
      </c>
      <c r="G30" s="13"/>
    </row>
    <row r="31" spans="1:8" x14ac:dyDescent="0.35">
      <c r="A31" s="65">
        <v>40634</v>
      </c>
      <c r="B31" s="2">
        <v>4.4034000000000004</v>
      </c>
      <c r="C31" s="2">
        <v>3.2831999999999999</v>
      </c>
      <c r="D31">
        <v>3</v>
      </c>
      <c r="E31">
        <v>4.5</v>
      </c>
      <c r="F31">
        <v>6</v>
      </c>
      <c r="G31" s="13"/>
    </row>
    <row r="32" spans="1:8" x14ac:dyDescent="0.35">
      <c r="A32" s="65">
        <v>40664</v>
      </c>
      <c r="B32" s="2">
        <v>4.5326000000000004</v>
      </c>
      <c r="C32" s="2">
        <v>3.42</v>
      </c>
      <c r="D32">
        <v>3</v>
      </c>
      <c r="E32">
        <v>4.5</v>
      </c>
      <c r="F32">
        <v>6</v>
      </c>
      <c r="G32" s="13"/>
    </row>
    <row r="33" spans="1:7" x14ac:dyDescent="0.35">
      <c r="A33" s="65">
        <v>40695</v>
      </c>
      <c r="B33" s="2">
        <v>4.9574999999999996</v>
      </c>
      <c r="C33" s="2">
        <v>3.4060000000000001</v>
      </c>
      <c r="D33">
        <v>3</v>
      </c>
      <c r="E33">
        <v>4.5</v>
      </c>
      <c r="F33">
        <v>6</v>
      </c>
      <c r="G33" s="13"/>
    </row>
    <row r="34" spans="1:7" x14ac:dyDescent="0.35">
      <c r="A34" s="65">
        <v>40725</v>
      </c>
      <c r="B34" s="2">
        <v>5.0632999999999999</v>
      </c>
      <c r="C34" s="2">
        <v>3.9456000000000002</v>
      </c>
      <c r="D34">
        <v>3</v>
      </c>
      <c r="E34">
        <v>4.5</v>
      </c>
      <c r="F34">
        <v>6</v>
      </c>
      <c r="G34" s="8"/>
    </row>
    <row r="35" spans="1:7" x14ac:dyDescent="0.35">
      <c r="A35" s="65">
        <v>40756</v>
      </c>
      <c r="B35" s="2">
        <v>5.3445999999999998</v>
      </c>
      <c r="C35" s="2">
        <v>3.9456000000000002</v>
      </c>
      <c r="D35">
        <v>3</v>
      </c>
      <c r="E35">
        <v>4.5</v>
      </c>
      <c r="F35">
        <v>6</v>
      </c>
    </row>
    <row r="36" spans="1:7" x14ac:dyDescent="0.35">
      <c r="A36" s="65">
        <v>40787</v>
      </c>
      <c r="B36" s="2">
        <v>5.7664999999999997</v>
      </c>
      <c r="C36" s="2">
        <v>3.794</v>
      </c>
      <c r="D36">
        <v>3</v>
      </c>
      <c r="E36">
        <v>4.5</v>
      </c>
      <c r="F36">
        <v>6</v>
      </c>
      <c r="G36" s="13"/>
    </row>
    <row r="37" spans="1:7" x14ac:dyDescent="0.35">
      <c r="A37" s="65">
        <v>40817</v>
      </c>
      <c r="B37" s="2">
        <v>5.8906000000000001</v>
      </c>
      <c r="C37" s="2">
        <v>3.7888999999999999</v>
      </c>
      <c r="D37">
        <v>3</v>
      </c>
      <c r="E37">
        <v>4.5</v>
      </c>
      <c r="F37">
        <v>6</v>
      </c>
      <c r="G37" s="13"/>
    </row>
    <row r="38" spans="1:7" x14ac:dyDescent="0.35">
      <c r="A38" s="65">
        <v>40848</v>
      </c>
      <c r="B38" s="2">
        <v>6.1624999999999996</v>
      </c>
      <c r="C38" s="2">
        <v>3.9241999999999999</v>
      </c>
      <c r="D38">
        <v>3</v>
      </c>
      <c r="E38">
        <v>4.5</v>
      </c>
      <c r="F38">
        <v>6</v>
      </c>
      <c r="G38" s="13"/>
    </row>
    <row r="39" spans="1:7" x14ac:dyDescent="0.35">
      <c r="A39" s="65">
        <v>40878</v>
      </c>
      <c r="B39" s="2">
        <v>6.1538000000000004</v>
      </c>
      <c r="C39" s="2">
        <v>3.9188999999999998</v>
      </c>
      <c r="D39">
        <v>3</v>
      </c>
      <c r="E39">
        <v>4.5</v>
      </c>
      <c r="F39">
        <v>6</v>
      </c>
      <c r="G39" s="13"/>
    </row>
    <row r="40" spans="1:7" x14ac:dyDescent="0.35">
      <c r="A40" s="65">
        <v>40909</v>
      </c>
      <c r="B40" s="2">
        <v>6.1196000000000002</v>
      </c>
      <c r="C40" s="2">
        <v>4.4595000000000002</v>
      </c>
      <c r="D40">
        <v>3</v>
      </c>
      <c r="E40">
        <v>4.5</v>
      </c>
      <c r="F40">
        <v>6</v>
      </c>
      <c r="G40" s="13"/>
    </row>
    <row r="41" spans="1:7" x14ac:dyDescent="0.35">
      <c r="A41" s="65">
        <v>40940</v>
      </c>
      <c r="B41" s="2">
        <v>6.0857999999999999</v>
      </c>
      <c r="C41" s="2">
        <v>4.2953000000000001</v>
      </c>
      <c r="D41">
        <v>3</v>
      </c>
      <c r="E41">
        <v>4.5</v>
      </c>
      <c r="F41">
        <v>6</v>
      </c>
      <c r="G41" s="13"/>
    </row>
    <row r="42" spans="1:7" x14ac:dyDescent="0.35">
      <c r="A42" s="65">
        <v>40969</v>
      </c>
      <c r="B42" s="2">
        <v>6.0109000000000004</v>
      </c>
      <c r="C42" s="2">
        <v>4.5152999999999999</v>
      </c>
      <c r="D42">
        <v>3</v>
      </c>
      <c r="E42">
        <v>4.5</v>
      </c>
      <c r="F42">
        <v>6</v>
      </c>
      <c r="G42" s="13"/>
    </row>
    <row r="43" spans="1:7" x14ac:dyDescent="0.35">
      <c r="A43" s="65">
        <v>41000</v>
      </c>
      <c r="B43" s="2">
        <v>5.9863999999999997</v>
      </c>
      <c r="C43" s="2">
        <v>4.5033000000000003</v>
      </c>
      <c r="D43">
        <v>3</v>
      </c>
      <c r="E43">
        <v>4.5</v>
      </c>
      <c r="F43">
        <v>6</v>
      </c>
      <c r="G43" s="13"/>
    </row>
    <row r="44" spans="1:7" x14ac:dyDescent="0.35">
      <c r="A44" s="65">
        <v>41030</v>
      </c>
      <c r="B44" s="2">
        <v>5.5556000000000001</v>
      </c>
      <c r="C44" s="2">
        <v>4.3651</v>
      </c>
      <c r="D44">
        <v>3</v>
      </c>
      <c r="E44">
        <v>4.5</v>
      </c>
      <c r="F44">
        <v>6</v>
      </c>
      <c r="G44" s="13"/>
    </row>
    <row r="45" spans="1:7" x14ac:dyDescent="0.35">
      <c r="A45" s="65">
        <v>41061</v>
      </c>
      <c r="B45" s="2">
        <v>5.5331000000000001</v>
      </c>
      <c r="C45" s="2">
        <v>4.6113</v>
      </c>
      <c r="D45">
        <v>3</v>
      </c>
      <c r="E45">
        <v>4.5</v>
      </c>
      <c r="F45">
        <v>6</v>
      </c>
      <c r="G45" s="13"/>
    </row>
    <row r="46" spans="1:7" x14ac:dyDescent="0.35">
      <c r="A46" s="65">
        <v>41091</v>
      </c>
      <c r="B46" s="2">
        <v>4.9531000000000001</v>
      </c>
      <c r="C46" s="2">
        <v>4.4503000000000004</v>
      </c>
      <c r="D46">
        <v>3</v>
      </c>
      <c r="E46">
        <v>4.5</v>
      </c>
      <c r="F46">
        <v>6</v>
      </c>
      <c r="G46" s="13"/>
    </row>
    <row r="47" spans="1:7" x14ac:dyDescent="0.35">
      <c r="A47" s="65">
        <v>41122</v>
      </c>
      <c r="B47" s="2">
        <v>4.9398999999999997</v>
      </c>
      <c r="C47" s="2">
        <v>4.5811999999999999</v>
      </c>
      <c r="D47">
        <v>3</v>
      </c>
      <c r="E47">
        <v>4.5</v>
      </c>
      <c r="F47">
        <v>6</v>
      </c>
      <c r="G47" s="13"/>
    </row>
    <row r="48" spans="1:7" x14ac:dyDescent="0.35">
      <c r="A48" s="65">
        <v>41153</v>
      </c>
      <c r="B48" s="2">
        <v>5.4520999999999997</v>
      </c>
      <c r="C48" s="2">
        <v>4.6997</v>
      </c>
      <c r="D48">
        <v>3</v>
      </c>
      <c r="E48">
        <v>4.5</v>
      </c>
      <c r="F48">
        <v>6</v>
      </c>
      <c r="G48" s="13"/>
    </row>
    <row r="49" spans="1:7" x14ac:dyDescent="0.35">
      <c r="A49" s="65">
        <v>41183</v>
      </c>
      <c r="B49" s="2">
        <v>5.6954000000000002</v>
      </c>
      <c r="C49" s="2">
        <v>4.6936</v>
      </c>
      <c r="D49">
        <v>3</v>
      </c>
      <c r="E49">
        <v>4.5</v>
      </c>
      <c r="F49">
        <v>6</v>
      </c>
      <c r="G49" s="13"/>
    </row>
    <row r="50" spans="1:7" x14ac:dyDescent="0.35">
      <c r="A50" s="65">
        <v>41214</v>
      </c>
      <c r="B50" s="2">
        <v>5.5408999999999997</v>
      </c>
      <c r="C50" s="2">
        <v>4.6875</v>
      </c>
      <c r="D50">
        <v>3</v>
      </c>
      <c r="E50">
        <v>4.5</v>
      </c>
      <c r="F50">
        <v>6</v>
      </c>
      <c r="G50" s="13"/>
    </row>
    <row r="51" spans="1:7" x14ac:dyDescent="0.35">
      <c r="A51" s="65">
        <v>41244</v>
      </c>
      <c r="B51" s="2">
        <v>5.6653000000000002</v>
      </c>
      <c r="C51" s="2">
        <v>4.8113999999999999</v>
      </c>
      <c r="D51">
        <v>3</v>
      </c>
      <c r="E51">
        <v>4.5</v>
      </c>
      <c r="F51">
        <v>6</v>
      </c>
      <c r="G51" s="13"/>
    </row>
    <row r="52" spans="1:7" x14ac:dyDescent="0.35">
      <c r="A52" s="65">
        <v>41275</v>
      </c>
      <c r="B52" s="2">
        <v>5.3734999999999999</v>
      </c>
      <c r="C52" s="2">
        <v>4.6571999999999996</v>
      </c>
      <c r="D52">
        <v>3</v>
      </c>
      <c r="E52">
        <v>4.5</v>
      </c>
      <c r="F52">
        <v>6</v>
      </c>
      <c r="G52" s="13"/>
    </row>
    <row r="53" spans="1:7" x14ac:dyDescent="0.35">
      <c r="A53" s="65">
        <v>41306</v>
      </c>
      <c r="B53" s="2">
        <v>5.867</v>
      </c>
      <c r="C53" s="2">
        <v>5.4054000000000002</v>
      </c>
      <c r="D53">
        <v>3</v>
      </c>
      <c r="E53">
        <v>4.5</v>
      </c>
      <c r="F53">
        <v>6</v>
      </c>
      <c r="G53" s="13"/>
    </row>
    <row r="54" spans="1:7" x14ac:dyDescent="0.35">
      <c r="A54" s="65">
        <v>41334</v>
      </c>
      <c r="B54" s="2">
        <v>5.9278000000000004</v>
      </c>
      <c r="C54" s="2">
        <v>5.0826000000000002</v>
      </c>
      <c r="D54">
        <v>3</v>
      </c>
      <c r="E54">
        <v>4.5</v>
      </c>
      <c r="F54">
        <v>6</v>
      </c>
      <c r="G54" s="13"/>
    </row>
    <row r="55" spans="1:7" x14ac:dyDescent="0.35">
      <c r="A55" s="65">
        <v>41365</v>
      </c>
      <c r="B55" s="2">
        <v>5.9050000000000002</v>
      </c>
      <c r="C55" s="2">
        <v>5.1965000000000003</v>
      </c>
      <c r="D55">
        <v>3</v>
      </c>
      <c r="E55">
        <v>4.5</v>
      </c>
      <c r="F55">
        <v>6</v>
      </c>
      <c r="G55" s="13"/>
    </row>
    <row r="56" spans="1:7" x14ac:dyDescent="0.35">
      <c r="A56" s="65">
        <v>41395</v>
      </c>
      <c r="B56" s="2">
        <v>5.6482999999999999</v>
      </c>
      <c r="C56" s="2">
        <v>5.3231999999999999</v>
      </c>
      <c r="D56">
        <v>3</v>
      </c>
      <c r="E56">
        <v>4.5</v>
      </c>
      <c r="F56">
        <v>6</v>
      </c>
      <c r="G56" s="13"/>
    </row>
    <row r="57" spans="1:7" x14ac:dyDescent="0.35">
      <c r="A57" s="65">
        <v>41426</v>
      </c>
      <c r="B57" s="2">
        <v>5.4987000000000004</v>
      </c>
      <c r="C57" s="2">
        <v>5.1637000000000004</v>
      </c>
      <c r="D57">
        <v>3</v>
      </c>
      <c r="E57">
        <v>4.5</v>
      </c>
      <c r="F57">
        <v>6</v>
      </c>
      <c r="G57" s="13"/>
    </row>
    <row r="58" spans="1:7" x14ac:dyDescent="0.35">
      <c r="A58" s="65">
        <v>41456</v>
      </c>
      <c r="B58" s="2">
        <v>6.3776000000000002</v>
      </c>
      <c r="C58" s="2">
        <v>5.1378000000000004</v>
      </c>
      <c r="D58">
        <v>3</v>
      </c>
      <c r="E58">
        <v>4.5</v>
      </c>
      <c r="F58">
        <v>6</v>
      </c>
      <c r="G58" s="13"/>
    </row>
    <row r="59" spans="1:7" x14ac:dyDescent="0.35">
      <c r="A59" s="65">
        <v>41487</v>
      </c>
      <c r="B59" s="2">
        <v>6.3613</v>
      </c>
      <c r="C59" s="2">
        <v>5.1314000000000002</v>
      </c>
      <c r="D59">
        <v>3</v>
      </c>
      <c r="E59">
        <v>4.5</v>
      </c>
      <c r="F59">
        <v>6</v>
      </c>
      <c r="G59" s="13"/>
    </row>
    <row r="60" spans="1:7" x14ac:dyDescent="0.35">
      <c r="A60" s="65">
        <v>41518</v>
      </c>
      <c r="B60" s="2">
        <v>5.9268999999999998</v>
      </c>
      <c r="C60" s="2">
        <v>5.2369000000000003</v>
      </c>
      <c r="D60">
        <v>3</v>
      </c>
      <c r="E60">
        <v>4.5</v>
      </c>
      <c r="F60">
        <v>6</v>
      </c>
      <c r="G60" s="13"/>
    </row>
    <row r="61" spans="1:7" x14ac:dyDescent="0.35">
      <c r="A61" s="65">
        <v>41548</v>
      </c>
      <c r="B61" s="2">
        <v>5.5137999999999998</v>
      </c>
      <c r="C61" s="2">
        <v>5.3548999999999998</v>
      </c>
      <c r="D61">
        <v>3</v>
      </c>
      <c r="E61">
        <v>4.5</v>
      </c>
      <c r="F61">
        <v>6</v>
      </c>
      <c r="G61" s="13"/>
    </row>
    <row r="62" spans="1:7" x14ac:dyDescent="0.35">
      <c r="A62" s="65">
        <v>41579</v>
      </c>
      <c r="B62" s="2">
        <v>5.375</v>
      </c>
      <c r="C62" s="2">
        <v>5.3483000000000001</v>
      </c>
      <c r="D62">
        <v>3</v>
      </c>
      <c r="E62">
        <v>4.5</v>
      </c>
      <c r="F62">
        <v>6</v>
      </c>
      <c r="G62" s="13"/>
    </row>
    <row r="63" spans="1:7" x14ac:dyDescent="0.35">
      <c r="A63" s="65">
        <v>41609</v>
      </c>
      <c r="B63" s="2">
        <v>5.3616000000000001</v>
      </c>
      <c r="C63" s="2">
        <v>5.335</v>
      </c>
      <c r="D63">
        <v>3</v>
      </c>
      <c r="E63">
        <v>4.5</v>
      </c>
      <c r="F63">
        <v>6</v>
      </c>
      <c r="G63" s="13"/>
    </row>
    <row r="64" spans="1:7" x14ac:dyDescent="0.35">
      <c r="A64" s="65">
        <v>41640</v>
      </c>
      <c r="B64" s="2">
        <v>5.8457999999999997</v>
      </c>
      <c r="C64" s="2">
        <v>5.3151999999999999</v>
      </c>
      <c r="D64">
        <v>3</v>
      </c>
      <c r="E64">
        <v>4.5</v>
      </c>
      <c r="F64">
        <v>6</v>
      </c>
      <c r="G64" s="13"/>
    </row>
    <row r="65" spans="1:7" x14ac:dyDescent="0.35">
      <c r="A65" s="65">
        <v>41671</v>
      </c>
      <c r="B65" s="2">
        <v>5.9112999999999998</v>
      </c>
      <c r="C65" s="2">
        <v>5.2503000000000002</v>
      </c>
      <c r="D65">
        <v>3</v>
      </c>
      <c r="E65">
        <v>4.5</v>
      </c>
      <c r="F65">
        <v>6</v>
      </c>
      <c r="G65" s="13"/>
    </row>
    <row r="66" spans="1:7" x14ac:dyDescent="0.35">
      <c r="A66" s="65">
        <v>41699</v>
      </c>
      <c r="B66" s="2">
        <v>6.0827</v>
      </c>
      <c r="C66" s="2">
        <v>5.5622999999999996</v>
      </c>
      <c r="D66">
        <v>3</v>
      </c>
      <c r="E66">
        <v>4.5</v>
      </c>
      <c r="F66">
        <v>6</v>
      </c>
      <c r="G66" s="13"/>
    </row>
    <row r="67" spans="1:7" x14ac:dyDescent="0.35">
      <c r="A67" s="65">
        <v>41730</v>
      </c>
      <c r="B67" s="2">
        <v>6.1818</v>
      </c>
      <c r="C67" s="2">
        <v>5.5422000000000002</v>
      </c>
      <c r="D67">
        <v>3</v>
      </c>
      <c r="E67">
        <v>4.5</v>
      </c>
      <c r="F67">
        <v>6</v>
      </c>
      <c r="G67" s="13"/>
    </row>
    <row r="68" spans="1:7" x14ac:dyDescent="0.35">
      <c r="A68" s="65">
        <v>41760</v>
      </c>
      <c r="B68" s="2">
        <v>6.5613999999999999</v>
      </c>
      <c r="C68" s="2">
        <v>5.5354999999999999</v>
      </c>
      <c r="D68">
        <v>3</v>
      </c>
      <c r="E68">
        <v>4.5</v>
      </c>
      <c r="F68">
        <v>6</v>
      </c>
      <c r="G68" s="13"/>
    </row>
    <row r="69" spans="1:7" x14ac:dyDescent="0.35">
      <c r="A69" s="65">
        <v>41791</v>
      </c>
      <c r="B69" s="2">
        <v>6.6666999999999996</v>
      </c>
      <c r="C69" s="2">
        <v>5.5090000000000003</v>
      </c>
      <c r="D69">
        <v>3</v>
      </c>
      <c r="E69">
        <v>4.5</v>
      </c>
      <c r="F69">
        <v>6</v>
      </c>
      <c r="G69" s="13"/>
    </row>
    <row r="70" spans="1:7" x14ac:dyDescent="0.35">
      <c r="A70" s="65">
        <v>41821</v>
      </c>
      <c r="B70" s="2">
        <v>6.3548999999999998</v>
      </c>
      <c r="C70" s="2">
        <v>5.6018999999999997</v>
      </c>
      <c r="D70">
        <v>3</v>
      </c>
      <c r="E70">
        <v>4.5</v>
      </c>
      <c r="F70">
        <v>6</v>
      </c>
      <c r="G70" s="13"/>
    </row>
    <row r="71" spans="1:7" x14ac:dyDescent="0.35">
      <c r="A71" s="65">
        <v>41852</v>
      </c>
      <c r="B71" s="2">
        <v>6.4592999999999998</v>
      </c>
      <c r="C71" s="2">
        <v>5.8333000000000004</v>
      </c>
      <c r="D71">
        <v>3</v>
      </c>
      <c r="E71">
        <v>4.5</v>
      </c>
      <c r="F71">
        <v>6</v>
      </c>
      <c r="G71" s="13"/>
    </row>
    <row r="72" spans="1:7" x14ac:dyDescent="0.35">
      <c r="A72" s="65">
        <v>41883</v>
      </c>
      <c r="B72" s="2">
        <v>5.9523999999999999</v>
      </c>
      <c r="C72" s="2">
        <v>5.6871999999999998</v>
      </c>
      <c r="D72">
        <v>3</v>
      </c>
      <c r="E72">
        <v>4.5</v>
      </c>
      <c r="F72">
        <v>6</v>
      </c>
      <c r="G72" s="13"/>
    </row>
    <row r="73" spans="1:7" x14ac:dyDescent="0.35">
      <c r="A73" s="65">
        <v>41913</v>
      </c>
      <c r="B73" s="2">
        <v>5.9382000000000001</v>
      </c>
      <c r="C73" s="2">
        <v>5.6738</v>
      </c>
      <c r="D73">
        <v>3</v>
      </c>
      <c r="E73">
        <v>4.5</v>
      </c>
      <c r="F73">
        <v>6</v>
      </c>
      <c r="G73" s="13"/>
    </row>
    <row r="74" spans="1:7" x14ac:dyDescent="0.35">
      <c r="A74" s="65">
        <v>41944</v>
      </c>
      <c r="B74" s="2">
        <v>5.8125999999999998</v>
      </c>
      <c r="C74" s="2">
        <v>5.7850999999999999</v>
      </c>
      <c r="D74">
        <v>3</v>
      </c>
      <c r="E74">
        <v>4.5</v>
      </c>
      <c r="F74">
        <v>6</v>
      </c>
      <c r="G74" s="13"/>
    </row>
    <row r="75" spans="1:7" x14ac:dyDescent="0.35">
      <c r="A75" s="65">
        <v>41974</v>
      </c>
      <c r="B75" s="2">
        <v>5.3254000000000001</v>
      </c>
      <c r="C75" s="2">
        <v>5.7714999999999996</v>
      </c>
      <c r="D75">
        <v>3</v>
      </c>
      <c r="E75">
        <v>4.5</v>
      </c>
      <c r="F75">
        <v>6</v>
      </c>
      <c r="G75" s="13"/>
    </row>
    <row r="76" spans="1:7" x14ac:dyDescent="0.35">
      <c r="A76" s="65">
        <v>42005</v>
      </c>
      <c r="B76" s="2">
        <v>4.4653</v>
      </c>
      <c r="C76" s="2">
        <v>5.7511999999999999</v>
      </c>
      <c r="D76">
        <v>3</v>
      </c>
      <c r="E76">
        <v>4.5</v>
      </c>
      <c r="F76">
        <v>6</v>
      </c>
      <c r="G76" s="13"/>
    </row>
    <row r="77" spans="1:7" x14ac:dyDescent="0.35">
      <c r="A77" s="65">
        <v>42036</v>
      </c>
      <c r="B77" s="2">
        <v>3.9535</v>
      </c>
      <c r="C77" s="2">
        <v>5.8005000000000004</v>
      </c>
      <c r="D77">
        <v>3</v>
      </c>
      <c r="E77">
        <v>4.5</v>
      </c>
      <c r="F77">
        <v>6</v>
      </c>
      <c r="G77" s="13"/>
    </row>
    <row r="78" spans="1:7" x14ac:dyDescent="0.35">
      <c r="A78" s="65">
        <v>42064</v>
      </c>
      <c r="B78" s="2">
        <v>4.0137999999999998</v>
      </c>
      <c r="C78" s="2">
        <v>5.7274000000000003</v>
      </c>
      <c r="D78">
        <v>3</v>
      </c>
      <c r="E78">
        <v>4.5</v>
      </c>
      <c r="F78">
        <v>6</v>
      </c>
      <c r="G78" s="13"/>
    </row>
    <row r="79" spans="1:7" x14ac:dyDescent="0.35">
      <c r="A79" s="65">
        <v>42095</v>
      </c>
      <c r="B79" s="2">
        <v>4.4520999999999997</v>
      </c>
      <c r="C79" s="2">
        <v>5.5936000000000003</v>
      </c>
      <c r="D79">
        <v>3</v>
      </c>
      <c r="E79">
        <v>4.5</v>
      </c>
      <c r="F79">
        <v>6</v>
      </c>
      <c r="G79" s="13"/>
    </row>
    <row r="80" spans="1:7" x14ac:dyDescent="0.35">
      <c r="A80" s="65">
        <v>42125</v>
      </c>
      <c r="B80" s="2">
        <v>4.5609999999999999</v>
      </c>
      <c r="C80" s="2">
        <v>5.7012999999999998</v>
      </c>
      <c r="D80">
        <v>3</v>
      </c>
      <c r="E80">
        <v>4.5</v>
      </c>
      <c r="F80">
        <v>6</v>
      </c>
      <c r="G80" s="13"/>
    </row>
    <row r="81" spans="1:7" x14ac:dyDescent="0.35">
      <c r="A81" s="65">
        <v>42156</v>
      </c>
      <c r="B81" s="2">
        <v>4.6590999999999996</v>
      </c>
      <c r="C81" s="2">
        <v>5.5618999999999996</v>
      </c>
      <c r="D81">
        <v>3</v>
      </c>
      <c r="E81">
        <v>4.5</v>
      </c>
      <c r="F81">
        <v>6</v>
      </c>
      <c r="G81" s="13"/>
    </row>
    <row r="82" spans="1:7" x14ac:dyDescent="0.35">
      <c r="A82" s="65">
        <v>42186</v>
      </c>
      <c r="B82" s="2">
        <v>4.9604999999999997</v>
      </c>
      <c r="C82" s="2">
        <v>5.4176000000000002</v>
      </c>
      <c r="D82">
        <v>3</v>
      </c>
      <c r="E82">
        <v>4.5</v>
      </c>
      <c r="F82">
        <v>6</v>
      </c>
      <c r="G82" s="13"/>
    </row>
    <row r="83" spans="1:7" x14ac:dyDescent="0.35">
      <c r="A83" s="65">
        <v>42217</v>
      </c>
      <c r="B83" s="2">
        <v>4.6067</v>
      </c>
      <c r="C83" s="2">
        <v>5.1744000000000003</v>
      </c>
      <c r="D83">
        <v>3</v>
      </c>
      <c r="E83">
        <v>4.5</v>
      </c>
      <c r="F83">
        <v>6</v>
      </c>
      <c r="G83" s="13"/>
    </row>
    <row r="84" spans="1:7" x14ac:dyDescent="0.35">
      <c r="A84" s="65">
        <v>42248</v>
      </c>
      <c r="B84" s="2">
        <v>4.6067</v>
      </c>
      <c r="C84" s="2">
        <v>5.3811999999999998</v>
      </c>
      <c r="D84">
        <v>3</v>
      </c>
      <c r="E84">
        <v>4.5</v>
      </c>
      <c r="F84">
        <v>6</v>
      </c>
      <c r="G84" s="13"/>
    </row>
    <row r="85" spans="1:7" x14ac:dyDescent="0.35">
      <c r="A85" s="65">
        <v>42278</v>
      </c>
      <c r="B85" s="2">
        <v>4.5964</v>
      </c>
      <c r="C85" s="2">
        <v>5.2572999999999999</v>
      </c>
      <c r="D85">
        <v>3</v>
      </c>
      <c r="E85">
        <v>4.5</v>
      </c>
      <c r="F85">
        <v>6</v>
      </c>
      <c r="G85" s="13"/>
    </row>
    <row r="86" spans="1:7" x14ac:dyDescent="0.35">
      <c r="A86" s="65">
        <v>42309</v>
      </c>
      <c r="B86" s="2">
        <v>4.7084999999999999</v>
      </c>
      <c r="C86" s="2">
        <v>5.1338999999999997</v>
      </c>
      <c r="D86">
        <v>3</v>
      </c>
      <c r="E86">
        <v>4.5</v>
      </c>
      <c r="F86">
        <v>6</v>
      </c>
      <c r="G86" s="13"/>
    </row>
    <row r="87" spans="1:7" x14ac:dyDescent="0.35">
      <c r="A87" s="65">
        <v>42339</v>
      </c>
      <c r="B87" s="2">
        <v>5.2808999999999999</v>
      </c>
      <c r="C87" s="2">
        <v>5.1224999999999996</v>
      </c>
      <c r="D87">
        <v>3</v>
      </c>
      <c r="E87">
        <v>4.5</v>
      </c>
      <c r="F87">
        <v>6</v>
      </c>
      <c r="G87" s="13"/>
    </row>
    <row r="88" spans="1:7" x14ac:dyDescent="0.35">
      <c r="A88" s="65">
        <v>42370</v>
      </c>
      <c r="B88" s="2">
        <v>6.1867000000000001</v>
      </c>
      <c r="C88" s="2">
        <v>5.5494000000000003</v>
      </c>
      <c r="D88">
        <v>3</v>
      </c>
      <c r="E88">
        <v>4.5</v>
      </c>
      <c r="F88">
        <v>6</v>
      </c>
      <c r="G88" s="13"/>
    </row>
    <row r="89" spans="1:7" x14ac:dyDescent="0.35">
      <c r="A89" s="65">
        <v>42401</v>
      </c>
      <c r="B89" s="2">
        <v>7.0469999999999997</v>
      </c>
      <c r="C89" s="2">
        <v>5.7018000000000004</v>
      </c>
      <c r="D89">
        <v>3</v>
      </c>
      <c r="E89">
        <v>4.5</v>
      </c>
      <c r="F89">
        <v>6</v>
      </c>
      <c r="G89" s="13"/>
    </row>
    <row r="90" spans="1:7" x14ac:dyDescent="0.35">
      <c r="A90" s="65">
        <v>42430</v>
      </c>
      <c r="B90" s="2">
        <v>6.2845000000000004</v>
      </c>
      <c r="C90" s="2">
        <v>5.4170999999999996</v>
      </c>
      <c r="D90">
        <v>3</v>
      </c>
      <c r="E90">
        <v>4.5</v>
      </c>
      <c r="F90">
        <v>6</v>
      </c>
      <c r="G90" s="13"/>
    </row>
    <row r="91" spans="1:7" x14ac:dyDescent="0.35">
      <c r="A91" s="65">
        <v>42461</v>
      </c>
      <c r="B91" s="2">
        <v>6.2294999999999998</v>
      </c>
      <c r="C91" s="2">
        <v>5.5134999999999996</v>
      </c>
      <c r="D91">
        <v>3</v>
      </c>
      <c r="E91">
        <v>4.5</v>
      </c>
      <c r="F91">
        <v>6</v>
      </c>
      <c r="G91" s="13"/>
    </row>
    <row r="92" spans="1:7" x14ac:dyDescent="0.35">
      <c r="A92" s="65">
        <v>42491</v>
      </c>
      <c r="B92" s="2">
        <v>6.2159000000000004</v>
      </c>
      <c r="C92" s="2">
        <v>5.3936999999999999</v>
      </c>
      <c r="D92">
        <v>3</v>
      </c>
      <c r="E92">
        <v>4.5</v>
      </c>
      <c r="F92">
        <v>6</v>
      </c>
      <c r="G92" s="13"/>
    </row>
    <row r="93" spans="1:7" x14ac:dyDescent="0.35">
      <c r="A93" s="65">
        <v>42522</v>
      </c>
      <c r="B93" s="2">
        <v>6.2975000000000003</v>
      </c>
      <c r="C93" s="2">
        <v>5.4839000000000002</v>
      </c>
      <c r="D93">
        <v>3</v>
      </c>
      <c r="E93">
        <v>4.5</v>
      </c>
      <c r="F93">
        <v>6</v>
      </c>
      <c r="G93" s="13"/>
    </row>
    <row r="94" spans="1:7" x14ac:dyDescent="0.35">
      <c r="A94" s="65">
        <v>42552</v>
      </c>
      <c r="B94" s="2">
        <v>6.0149999999999997</v>
      </c>
      <c r="C94" s="2">
        <v>5.6745000000000001</v>
      </c>
      <c r="D94">
        <v>3</v>
      </c>
      <c r="E94">
        <v>4.5</v>
      </c>
      <c r="F94">
        <v>6</v>
      </c>
      <c r="G94" s="13"/>
    </row>
    <row r="95" spans="1:7" x14ac:dyDescent="0.35">
      <c r="A95" s="65">
        <v>42583</v>
      </c>
      <c r="B95" s="2">
        <v>5.9076000000000004</v>
      </c>
      <c r="C95" s="2">
        <v>5.7754000000000003</v>
      </c>
      <c r="D95">
        <v>3</v>
      </c>
      <c r="E95">
        <v>4.5</v>
      </c>
      <c r="F95">
        <v>6</v>
      </c>
      <c r="G95" s="13"/>
    </row>
    <row r="96" spans="1:7" x14ac:dyDescent="0.35">
      <c r="A96" s="65">
        <v>42614</v>
      </c>
      <c r="B96" s="2">
        <v>6.1223999999999998</v>
      </c>
      <c r="C96" s="2">
        <v>5.5319000000000003</v>
      </c>
      <c r="D96">
        <v>3</v>
      </c>
      <c r="E96">
        <v>4.5</v>
      </c>
      <c r="F96">
        <v>6</v>
      </c>
      <c r="G96" s="13"/>
    </row>
    <row r="97" spans="1:7" x14ac:dyDescent="0.35">
      <c r="A97" s="65">
        <v>42644</v>
      </c>
      <c r="B97" s="2">
        <v>6.4309000000000003</v>
      </c>
      <c r="C97" s="2">
        <v>5.6322999999999999</v>
      </c>
      <c r="D97">
        <v>3</v>
      </c>
      <c r="E97">
        <v>4.5</v>
      </c>
      <c r="F97">
        <v>6</v>
      </c>
      <c r="G97" s="13"/>
    </row>
    <row r="98" spans="1:7" x14ac:dyDescent="0.35">
      <c r="A98" s="65">
        <v>42675</v>
      </c>
      <c r="B98" s="2">
        <v>6.6380999999999997</v>
      </c>
      <c r="C98" s="2">
        <v>5.6262999999999996</v>
      </c>
      <c r="D98">
        <v>3</v>
      </c>
      <c r="E98">
        <v>4.5</v>
      </c>
      <c r="F98">
        <v>6</v>
      </c>
      <c r="G98" s="13"/>
    </row>
    <row r="99" spans="1:7" x14ac:dyDescent="0.35">
      <c r="A99" s="65">
        <v>42705</v>
      </c>
      <c r="B99" s="2">
        <v>6.7236000000000002</v>
      </c>
      <c r="C99" s="2">
        <v>5.9321999999999999</v>
      </c>
      <c r="D99">
        <v>3</v>
      </c>
      <c r="E99">
        <v>4.5</v>
      </c>
      <c r="F99">
        <v>6</v>
      </c>
      <c r="G99" s="13"/>
    </row>
    <row r="100" spans="1:7" x14ac:dyDescent="0.35">
      <c r="A100" s="65">
        <v>42736</v>
      </c>
      <c r="B100" s="2">
        <v>6.5678000000000001</v>
      </c>
      <c r="C100" s="2">
        <v>5.4679000000000002</v>
      </c>
      <c r="D100">
        <v>3</v>
      </c>
      <c r="E100">
        <v>4.5</v>
      </c>
      <c r="F100">
        <v>6</v>
      </c>
      <c r="G100" s="13"/>
    </row>
    <row r="101" spans="1:7" x14ac:dyDescent="0.35">
      <c r="A101" s="65">
        <v>42767</v>
      </c>
      <c r="B101" s="2">
        <v>6.2695999999999996</v>
      </c>
      <c r="C101" s="2">
        <v>5.1867000000000001</v>
      </c>
      <c r="D101">
        <v>3</v>
      </c>
      <c r="E101">
        <v>4.5</v>
      </c>
      <c r="F101">
        <v>6</v>
      </c>
      <c r="G101" s="13"/>
    </row>
    <row r="102" spans="1:7" x14ac:dyDescent="0.35">
      <c r="A102" s="65">
        <v>42795</v>
      </c>
      <c r="B102" s="2">
        <v>6.1203000000000003</v>
      </c>
      <c r="C102" s="2">
        <v>4.9332000000000003</v>
      </c>
      <c r="D102">
        <v>3</v>
      </c>
      <c r="E102">
        <v>4.5</v>
      </c>
      <c r="F102">
        <v>6</v>
      </c>
      <c r="G102" s="13"/>
    </row>
    <row r="103" spans="1:7" x14ac:dyDescent="0.35">
      <c r="A103" s="65">
        <v>42826</v>
      </c>
      <c r="B103" s="2">
        <v>5.3498000000000001</v>
      </c>
      <c r="C103" s="2">
        <v>4.8155999999999999</v>
      </c>
      <c r="D103">
        <v>3</v>
      </c>
      <c r="E103">
        <v>4.5</v>
      </c>
      <c r="F103">
        <v>6</v>
      </c>
      <c r="G103" s="13"/>
    </row>
    <row r="104" spans="1:7" x14ac:dyDescent="0.35">
      <c r="A104" s="65">
        <v>42856</v>
      </c>
      <c r="B104" s="2">
        <v>5.4414999999999996</v>
      </c>
      <c r="C104" s="2">
        <v>4.8106</v>
      </c>
      <c r="D104">
        <v>3</v>
      </c>
      <c r="E104">
        <v>4.5</v>
      </c>
      <c r="F104">
        <v>6</v>
      </c>
      <c r="G104" s="13"/>
    </row>
    <row r="105" spans="1:7" x14ac:dyDescent="0.35">
      <c r="A105" s="65">
        <v>42887</v>
      </c>
      <c r="B105" s="2">
        <v>5.1073000000000004</v>
      </c>
      <c r="C105" s="2">
        <v>4.7910000000000004</v>
      </c>
      <c r="D105">
        <v>3</v>
      </c>
      <c r="E105">
        <v>4.5</v>
      </c>
      <c r="F105">
        <v>6</v>
      </c>
      <c r="G105" s="13"/>
    </row>
    <row r="106" spans="1:7" x14ac:dyDescent="0.35">
      <c r="A106" s="65">
        <v>42917</v>
      </c>
      <c r="B106" s="2">
        <v>4.5593000000000004</v>
      </c>
      <c r="C106" s="2">
        <v>4.6605999999999996</v>
      </c>
      <c r="D106">
        <v>3</v>
      </c>
      <c r="E106">
        <v>4.5</v>
      </c>
      <c r="F106">
        <v>6</v>
      </c>
      <c r="G106" s="13"/>
    </row>
    <row r="107" spans="1:7" x14ac:dyDescent="0.35">
      <c r="A107" s="65">
        <v>42948</v>
      </c>
      <c r="B107" s="2">
        <v>4.7667000000000002</v>
      </c>
      <c r="C107" s="2">
        <v>4.5500999999999996</v>
      </c>
      <c r="D107">
        <v>3</v>
      </c>
      <c r="E107">
        <v>4.5</v>
      </c>
      <c r="F107">
        <v>6</v>
      </c>
      <c r="G107" s="13"/>
    </row>
    <row r="108" spans="1:7" x14ac:dyDescent="0.35">
      <c r="A108" s="65">
        <v>42979</v>
      </c>
      <c r="B108" s="2">
        <v>5.0606999999999998</v>
      </c>
      <c r="C108" s="2">
        <v>4.6371000000000002</v>
      </c>
      <c r="D108">
        <v>3</v>
      </c>
      <c r="E108">
        <v>4.5</v>
      </c>
      <c r="F108">
        <v>6</v>
      </c>
      <c r="G108" s="13"/>
    </row>
    <row r="109" spans="1:7" x14ac:dyDescent="0.35">
      <c r="A109" s="65">
        <v>43009</v>
      </c>
      <c r="B109" s="2">
        <v>4.8338000000000001</v>
      </c>
      <c r="C109" s="2">
        <v>4.5271999999999997</v>
      </c>
      <c r="D109">
        <v>3</v>
      </c>
      <c r="E109">
        <v>4.5</v>
      </c>
      <c r="F109">
        <v>6</v>
      </c>
      <c r="G109" s="13"/>
    </row>
    <row r="110" spans="1:7" x14ac:dyDescent="0.35">
      <c r="A110" s="65">
        <v>43040</v>
      </c>
      <c r="B110" s="2">
        <v>4.6185</v>
      </c>
      <c r="C110" s="2">
        <v>4.4221000000000004</v>
      </c>
      <c r="D110">
        <v>3</v>
      </c>
      <c r="E110">
        <v>4.5</v>
      </c>
      <c r="F110">
        <v>6</v>
      </c>
      <c r="G110" s="13"/>
    </row>
    <row r="111" spans="1:7" x14ac:dyDescent="0.35">
      <c r="A111" s="65">
        <v>43070</v>
      </c>
      <c r="B111" s="2">
        <v>4.7</v>
      </c>
      <c r="C111" s="2">
        <v>4.2</v>
      </c>
      <c r="D111">
        <v>3</v>
      </c>
      <c r="E111">
        <v>4.5</v>
      </c>
      <c r="F111">
        <v>6</v>
      </c>
      <c r="G111" s="13"/>
    </row>
    <row r="112" spans="1:7" x14ac:dyDescent="0.35">
      <c r="A112" s="65">
        <v>43101</v>
      </c>
      <c r="B112" s="2">
        <v>4.3738000000000001</v>
      </c>
      <c r="C112" s="2">
        <v>4.0876999999999999</v>
      </c>
      <c r="D112">
        <v>3</v>
      </c>
      <c r="E112">
        <v>4.5</v>
      </c>
      <c r="F112">
        <v>6</v>
      </c>
      <c r="G112" s="13"/>
    </row>
    <row r="113" spans="1:7" x14ac:dyDescent="0.35">
      <c r="A113" s="65">
        <v>43132</v>
      </c>
      <c r="B113" s="2">
        <v>4.0315000000000003</v>
      </c>
      <c r="C113" s="2">
        <v>4.1420000000000003</v>
      </c>
      <c r="D113">
        <v>3</v>
      </c>
      <c r="E113">
        <v>4.5</v>
      </c>
      <c r="F113">
        <v>6</v>
      </c>
      <c r="G113" s="13"/>
    </row>
    <row r="114" spans="1:7" x14ac:dyDescent="0.35">
      <c r="A114" s="65">
        <v>43160</v>
      </c>
      <c r="B114" s="2">
        <v>3.8123</v>
      </c>
      <c r="C114" s="2">
        <v>4.1135999999999999</v>
      </c>
      <c r="D114">
        <v>3</v>
      </c>
      <c r="E114">
        <v>4.5</v>
      </c>
      <c r="F114">
        <v>6</v>
      </c>
      <c r="G114" s="13"/>
    </row>
    <row r="115" spans="1:7" x14ac:dyDescent="0.35">
      <c r="A115" s="65">
        <v>43191</v>
      </c>
      <c r="B115" s="2">
        <v>4.4922000000000004</v>
      </c>
      <c r="C115" s="2">
        <v>4.4965999999999999</v>
      </c>
      <c r="D115">
        <v>3</v>
      </c>
      <c r="E115">
        <v>4.5</v>
      </c>
      <c r="F115">
        <v>6</v>
      </c>
      <c r="G115" s="13"/>
    </row>
    <row r="116" spans="1:7" x14ac:dyDescent="0.35">
      <c r="A116" s="65">
        <v>43221</v>
      </c>
      <c r="B116" s="2">
        <v>4.3817000000000004</v>
      </c>
      <c r="C116" s="2">
        <v>4.3944999999999999</v>
      </c>
      <c r="D116">
        <v>3</v>
      </c>
      <c r="E116">
        <v>4.5</v>
      </c>
      <c r="F116">
        <v>6</v>
      </c>
      <c r="G116" s="13"/>
    </row>
    <row r="117" spans="1:7" x14ac:dyDescent="0.35">
      <c r="A117" s="65">
        <v>43252</v>
      </c>
      <c r="B117" s="2">
        <v>4.5674999999999999</v>
      </c>
      <c r="C117" s="2">
        <v>4.1829000000000001</v>
      </c>
      <c r="D117">
        <v>3</v>
      </c>
      <c r="E117">
        <v>4.5</v>
      </c>
      <c r="F117">
        <v>6</v>
      </c>
      <c r="G117" s="13"/>
    </row>
    <row r="118" spans="1:7" x14ac:dyDescent="0.35">
      <c r="A118" s="65">
        <v>43282</v>
      </c>
      <c r="B118" s="2">
        <v>5.1356999999999999</v>
      </c>
      <c r="C118" s="2">
        <v>4.2594000000000003</v>
      </c>
      <c r="D118">
        <v>3</v>
      </c>
      <c r="E118">
        <v>4.5</v>
      </c>
      <c r="F118">
        <v>6</v>
      </c>
      <c r="G118" s="13"/>
    </row>
    <row r="119" spans="1:7" x14ac:dyDescent="0.35">
      <c r="A119" s="65">
        <v>43313</v>
      </c>
      <c r="B119" s="2">
        <v>4.9371</v>
      </c>
      <c r="C119" s="2">
        <v>4.1585999999999999</v>
      </c>
      <c r="D119">
        <v>3</v>
      </c>
      <c r="E119">
        <v>4.5</v>
      </c>
      <c r="F119">
        <v>6</v>
      </c>
      <c r="G119" s="13"/>
    </row>
    <row r="120" spans="1:7" x14ac:dyDescent="0.35">
      <c r="A120" s="65">
        <v>43344</v>
      </c>
      <c r="B120" s="2">
        <v>4.9132999999999996</v>
      </c>
      <c r="C120" s="2">
        <v>4.2389000000000001</v>
      </c>
      <c r="D120">
        <v>3</v>
      </c>
      <c r="E120">
        <v>4.5</v>
      </c>
      <c r="F120">
        <v>6</v>
      </c>
      <c r="G120" s="13"/>
    </row>
    <row r="121" spans="1:7" x14ac:dyDescent="0.35">
      <c r="A121" s="65">
        <v>43374</v>
      </c>
      <c r="B121" s="2">
        <v>5.0913000000000004</v>
      </c>
      <c r="C121" s="2">
        <v>4.2347999999999999</v>
      </c>
      <c r="D121">
        <v>3</v>
      </c>
      <c r="E121">
        <v>4.5</v>
      </c>
      <c r="F121">
        <v>6</v>
      </c>
      <c r="G121" s="13"/>
    </row>
    <row r="122" spans="1:7" x14ac:dyDescent="0.35">
      <c r="A122" s="65">
        <v>43405</v>
      </c>
      <c r="B122" s="2">
        <v>5.1822999999999997</v>
      </c>
      <c r="C122" s="2">
        <v>4.4272999999999998</v>
      </c>
      <c r="D122">
        <v>3</v>
      </c>
      <c r="E122">
        <v>4.5</v>
      </c>
      <c r="F122">
        <v>6</v>
      </c>
      <c r="G122" s="13"/>
    </row>
    <row r="123" spans="1:7" x14ac:dyDescent="0.35">
      <c r="A123" s="65">
        <v>43435</v>
      </c>
      <c r="B123" s="2">
        <v>4.4889999999999999</v>
      </c>
      <c r="C123" s="2">
        <v>4.4146000000000001</v>
      </c>
      <c r="D123">
        <v>3</v>
      </c>
      <c r="E123">
        <v>4.5</v>
      </c>
      <c r="F123">
        <v>6</v>
      </c>
      <c r="G123" s="13"/>
    </row>
    <row r="124" spans="1:7" x14ac:dyDescent="0.35">
      <c r="A124" s="65">
        <v>43466</v>
      </c>
      <c r="B124" s="2">
        <v>4</v>
      </c>
      <c r="C124" s="2">
        <v>4.4061000000000003</v>
      </c>
      <c r="D124">
        <v>3</v>
      </c>
      <c r="E124">
        <v>4.5</v>
      </c>
      <c r="F124">
        <v>6</v>
      </c>
      <c r="G124" s="13"/>
    </row>
    <row r="125" spans="1:7" x14ac:dyDescent="0.35">
      <c r="A125" s="65">
        <v>43497</v>
      </c>
      <c r="B125" s="2">
        <v>4.0643000000000002</v>
      </c>
      <c r="C125" s="2">
        <v>4.3560999999999996</v>
      </c>
      <c r="D125">
        <v>3</v>
      </c>
      <c r="E125">
        <v>4.5</v>
      </c>
      <c r="F125">
        <v>6</v>
      </c>
      <c r="G125" s="13"/>
    </row>
    <row r="126" spans="1:7" x14ac:dyDescent="0.35">
      <c r="A126" s="65">
        <v>43525</v>
      </c>
      <c r="B126" s="2">
        <v>4.5198</v>
      </c>
      <c r="C126" s="2">
        <v>4.4214000000000002</v>
      </c>
      <c r="D126">
        <v>3</v>
      </c>
      <c r="E126">
        <v>4.5</v>
      </c>
      <c r="F126">
        <v>6</v>
      </c>
      <c r="G126" s="13"/>
    </row>
    <row r="127" spans="1:7" x14ac:dyDescent="0.35">
      <c r="A127" s="65">
        <v>43556</v>
      </c>
      <c r="B127" s="2">
        <v>4.3925000000000001</v>
      </c>
      <c r="C127" s="2">
        <v>4.1159999999999997</v>
      </c>
      <c r="D127">
        <v>3</v>
      </c>
      <c r="E127">
        <v>4.5</v>
      </c>
      <c r="F127">
        <v>6</v>
      </c>
      <c r="G127" s="13"/>
    </row>
    <row r="128" spans="1:7" x14ac:dyDescent="0.35">
      <c r="A128" s="65">
        <v>43586</v>
      </c>
      <c r="B128" s="2">
        <v>4.4775999999999998</v>
      </c>
      <c r="C128" s="2">
        <v>4.1159999999999997</v>
      </c>
      <c r="D128">
        <v>3</v>
      </c>
      <c r="E128">
        <v>4.5</v>
      </c>
      <c r="F128">
        <v>6</v>
      </c>
      <c r="G128" s="13"/>
    </row>
    <row r="129" spans="1:7" x14ac:dyDescent="0.35">
      <c r="A129" s="65">
        <v>43617</v>
      </c>
      <c r="B129" s="2">
        <v>4.4610000000000003</v>
      </c>
      <c r="C129" s="2">
        <v>4.2950999999999997</v>
      </c>
      <c r="D129">
        <v>3</v>
      </c>
      <c r="E129">
        <v>4.5</v>
      </c>
      <c r="F129">
        <v>6</v>
      </c>
      <c r="G129" s="13"/>
    </row>
    <row r="130" spans="1:7" x14ac:dyDescent="0.35">
      <c r="A130" s="65">
        <v>43647</v>
      </c>
      <c r="B130" s="2">
        <v>3.9630999999999998</v>
      </c>
      <c r="C130" s="2">
        <v>4.1783000000000001</v>
      </c>
      <c r="D130">
        <v>3</v>
      </c>
      <c r="E130">
        <v>4.5</v>
      </c>
      <c r="F130">
        <v>6</v>
      </c>
      <c r="G130" s="13"/>
    </row>
    <row r="131" spans="1:7" x14ac:dyDescent="0.35">
      <c r="A131" s="65">
        <v>43678</v>
      </c>
      <c r="B131" s="2">
        <v>4.3357999999999999</v>
      </c>
      <c r="C131" s="2">
        <v>4.2710999999999997</v>
      </c>
      <c r="D131">
        <v>3</v>
      </c>
      <c r="E131">
        <v>4.5</v>
      </c>
      <c r="F131">
        <v>6</v>
      </c>
      <c r="G131" s="13"/>
    </row>
    <row r="132" spans="1:7" x14ac:dyDescent="0.35">
      <c r="A132" s="65">
        <v>43709</v>
      </c>
      <c r="B132" s="2">
        <v>4.1322000000000001</v>
      </c>
      <c r="C132" s="2">
        <v>3.9741</v>
      </c>
      <c r="D132">
        <v>3</v>
      </c>
      <c r="E132">
        <v>4.5</v>
      </c>
      <c r="F132">
        <v>6</v>
      </c>
      <c r="G132" s="13"/>
    </row>
    <row r="133" spans="1:7" x14ac:dyDescent="0.35">
      <c r="A133" s="65">
        <v>43739</v>
      </c>
      <c r="B133" s="2">
        <v>3.6562999999999999</v>
      </c>
      <c r="C133" s="2">
        <v>3.9704999999999999</v>
      </c>
      <c r="D133">
        <v>3</v>
      </c>
      <c r="E133">
        <v>4.5</v>
      </c>
      <c r="F133">
        <v>6</v>
      </c>
      <c r="G133" s="13"/>
    </row>
    <row r="134" spans="1:7" x14ac:dyDescent="0.35">
      <c r="A134" s="65">
        <v>43770</v>
      </c>
      <c r="B134" s="2">
        <v>3.5583999999999998</v>
      </c>
      <c r="C134" s="2">
        <v>3.871</v>
      </c>
      <c r="D134">
        <v>3</v>
      </c>
      <c r="E134">
        <v>4.5</v>
      </c>
      <c r="F134">
        <v>6</v>
      </c>
      <c r="G134" s="13"/>
    </row>
    <row r="135" spans="1:7" x14ac:dyDescent="0.35">
      <c r="A135" s="65">
        <v>43800</v>
      </c>
      <c r="B135" s="2">
        <v>4.0218999999999996</v>
      </c>
      <c r="C135" s="2">
        <v>3.7684000000000002</v>
      </c>
      <c r="D135">
        <v>3</v>
      </c>
      <c r="E135">
        <v>4.5</v>
      </c>
      <c r="F135">
        <v>6</v>
      </c>
      <c r="G135" s="13"/>
    </row>
    <row r="136" spans="1:7" x14ac:dyDescent="0.35">
      <c r="A136" s="65">
        <v>43831</v>
      </c>
      <c r="B136" s="2">
        <v>4.4871999999999996</v>
      </c>
      <c r="C136" s="2">
        <v>3.6697000000000002</v>
      </c>
      <c r="D136">
        <v>3</v>
      </c>
      <c r="E136">
        <v>4.5</v>
      </c>
      <c r="F136">
        <v>6</v>
      </c>
      <c r="G136" s="13"/>
    </row>
    <row r="137" spans="1:7" x14ac:dyDescent="0.35">
      <c r="A137" s="65">
        <v>43862</v>
      </c>
      <c r="B137" s="2">
        <v>4.6322000000000001</v>
      </c>
      <c r="C137" s="2">
        <v>3.8113000000000001</v>
      </c>
      <c r="D137">
        <v>3</v>
      </c>
      <c r="E137">
        <v>4.5</v>
      </c>
      <c r="F137">
        <v>6</v>
      </c>
      <c r="G137" s="13"/>
    </row>
    <row r="138" spans="1:7" x14ac:dyDescent="0.35">
      <c r="A138" s="65">
        <v>43891</v>
      </c>
      <c r="B138" s="2">
        <v>4.1440999999999999</v>
      </c>
      <c r="C138" s="2">
        <v>3.6937000000000002</v>
      </c>
      <c r="D138">
        <v>3</v>
      </c>
      <c r="E138">
        <v>4.5</v>
      </c>
      <c r="F138">
        <v>6</v>
      </c>
      <c r="G138" s="13"/>
    </row>
    <row r="139" spans="1:7" x14ac:dyDescent="0.35">
      <c r="A139" s="65">
        <v>43922</v>
      </c>
      <c r="B139" s="2">
        <v>2.9542999999999999</v>
      </c>
      <c r="C139" s="2">
        <v>3.2345000000000002</v>
      </c>
      <c r="D139">
        <v>3</v>
      </c>
      <c r="E139">
        <v>4.5</v>
      </c>
      <c r="F139">
        <v>6</v>
      </c>
      <c r="G139" s="13"/>
    </row>
    <row r="140" spans="1:7" x14ac:dyDescent="0.35">
      <c r="A140" s="65">
        <v>43952</v>
      </c>
      <c r="B140" s="2">
        <v>2.0535999999999999</v>
      </c>
      <c r="C140" s="2">
        <v>3.0548000000000002</v>
      </c>
      <c r="D140">
        <v>3</v>
      </c>
      <c r="E140">
        <v>4.5</v>
      </c>
      <c r="F140">
        <v>6</v>
      </c>
      <c r="G140" s="13"/>
    </row>
    <row r="141" spans="1:7" x14ac:dyDescent="0.35">
      <c r="A141" s="65">
        <v>43983</v>
      </c>
      <c r="B141" s="2">
        <v>2.2242000000000002</v>
      </c>
      <c r="C141" s="2">
        <v>2.9542999999999999</v>
      </c>
      <c r="D141">
        <v>3</v>
      </c>
      <c r="E141">
        <v>4.5</v>
      </c>
      <c r="F141">
        <v>6</v>
      </c>
      <c r="G141" s="13"/>
    </row>
    <row r="142" spans="1:7" x14ac:dyDescent="0.35">
      <c r="A142" s="65">
        <v>44013</v>
      </c>
      <c r="B142" s="2">
        <v>3.1915</v>
      </c>
      <c r="C142" s="2">
        <v>3.2086000000000001</v>
      </c>
      <c r="D142">
        <v>3</v>
      </c>
      <c r="E142">
        <v>4.5</v>
      </c>
      <c r="F142">
        <v>6</v>
      </c>
      <c r="G142" s="13"/>
    </row>
    <row r="143" spans="1:7" x14ac:dyDescent="0.35">
      <c r="A143" s="65">
        <v>44044</v>
      </c>
      <c r="B143" s="2">
        <v>3.0945999999999998</v>
      </c>
      <c r="C143" s="2">
        <v>3.2947000000000002</v>
      </c>
      <c r="D143">
        <v>3</v>
      </c>
      <c r="E143">
        <v>4.5</v>
      </c>
      <c r="F143">
        <v>6</v>
      </c>
      <c r="G143" s="13"/>
    </row>
    <row r="144" spans="1:7" x14ac:dyDescent="0.35">
      <c r="A144" s="65">
        <v>44075</v>
      </c>
      <c r="B144" s="2">
        <v>2.9982000000000002</v>
      </c>
      <c r="C144" s="2">
        <v>3.2888999999999999</v>
      </c>
      <c r="D144">
        <v>3</v>
      </c>
      <c r="E144">
        <v>4.5</v>
      </c>
      <c r="F144">
        <v>6</v>
      </c>
      <c r="G144" s="13"/>
    </row>
    <row r="145" spans="1:7" x14ac:dyDescent="0.35">
      <c r="A145" s="65">
        <v>44105</v>
      </c>
      <c r="B145" s="2">
        <v>3.2627999999999999</v>
      </c>
      <c r="C145" s="2">
        <v>3.3748</v>
      </c>
      <c r="D145">
        <v>3</v>
      </c>
      <c r="E145">
        <v>4.5</v>
      </c>
      <c r="F145">
        <v>6</v>
      </c>
      <c r="G145" s="13"/>
    </row>
    <row r="146" spans="1:7" x14ac:dyDescent="0.35">
      <c r="A146" s="65">
        <v>44136</v>
      </c>
      <c r="B146" s="2">
        <v>3.1718000000000002</v>
      </c>
      <c r="C146" s="2">
        <v>3.2831000000000001</v>
      </c>
      <c r="D146">
        <v>3</v>
      </c>
      <c r="E146">
        <v>4.5</v>
      </c>
      <c r="F146">
        <v>6</v>
      </c>
      <c r="G146" s="13"/>
    </row>
    <row r="147" spans="1:7" x14ac:dyDescent="0.35">
      <c r="A147" s="65">
        <v>44166</v>
      </c>
      <c r="B147" s="2">
        <v>3.0756000000000001</v>
      </c>
      <c r="C147" s="2">
        <v>3.2772000000000001</v>
      </c>
      <c r="D147">
        <v>3</v>
      </c>
      <c r="E147">
        <v>4.5</v>
      </c>
      <c r="F147">
        <v>6</v>
      </c>
      <c r="G147" s="13"/>
    </row>
    <row r="148" spans="1:7" x14ac:dyDescent="0.35">
      <c r="A148" s="65">
        <v>44197</v>
      </c>
      <c r="B148" s="2">
        <v>3.1551</v>
      </c>
      <c r="C148" s="2">
        <v>3.2743000000000002</v>
      </c>
      <c r="D148">
        <v>3</v>
      </c>
      <c r="E148">
        <v>4.5</v>
      </c>
      <c r="F148">
        <v>6</v>
      </c>
      <c r="G148" s="13"/>
    </row>
    <row r="149" spans="1:7" x14ac:dyDescent="0.35">
      <c r="A149" s="65">
        <v>44228</v>
      </c>
      <c r="B149" s="2">
        <v>2.8645999999999998</v>
      </c>
      <c r="C149" s="2">
        <v>2.6223999999999998</v>
      </c>
      <c r="D149">
        <v>3</v>
      </c>
      <c r="E149">
        <v>4.5</v>
      </c>
      <c r="F149">
        <v>6</v>
      </c>
      <c r="G149" s="13"/>
    </row>
    <row r="150" spans="1:7" x14ac:dyDescent="0.35">
      <c r="A150" s="1"/>
      <c r="B150" s="13"/>
      <c r="C150" s="13"/>
      <c r="D150" s="13"/>
      <c r="E150" s="13"/>
      <c r="F150" s="13"/>
      <c r="G150" s="13"/>
    </row>
    <row r="151" spans="1:7" x14ac:dyDescent="0.35">
      <c r="A151" t="s">
        <v>49</v>
      </c>
      <c r="B151" s="13"/>
      <c r="C151" s="13"/>
      <c r="D151" s="13"/>
      <c r="E151" s="13"/>
      <c r="F151" s="13"/>
      <c r="G151" s="13"/>
    </row>
    <row r="152" spans="1:7" x14ac:dyDescent="0.35">
      <c r="A152" s="1"/>
      <c r="B152" s="13"/>
      <c r="C152" s="13"/>
      <c r="D152" s="13"/>
      <c r="E152" s="13"/>
      <c r="F152" s="13"/>
      <c r="G152" s="13"/>
    </row>
    <row r="153" spans="1:7" x14ac:dyDescent="0.35">
      <c r="A153" s="1"/>
      <c r="B153" s="13"/>
      <c r="C153" s="13"/>
      <c r="D153" s="13"/>
      <c r="E153" s="13"/>
      <c r="F153" s="13"/>
      <c r="G153" s="13"/>
    </row>
    <row r="154" spans="1:7" x14ac:dyDescent="0.35">
      <c r="A154" s="1"/>
      <c r="B154" s="13"/>
      <c r="C154" s="13"/>
      <c r="D154" s="13"/>
      <c r="E154" s="13"/>
      <c r="F154" s="13"/>
      <c r="G154" s="13"/>
    </row>
    <row r="155" spans="1:7" x14ac:dyDescent="0.35">
      <c r="A155" s="1"/>
      <c r="B155" s="13"/>
      <c r="C155" s="13"/>
      <c r="D155" s="13"/>
      <c r="E155" s="13"/>
      <c r="F155" s="13"/>
      <c r="G155" s="13"/>
    </row>
    <row r="156" spans="1:7" x14ac:dyDescent="0.35">
      <c r="A156" s="1"/>
      <c r="B156" s="13"/>
      <c r="C156" s="13"/>
      <c r="D156" s="13"/>
      <c r="E156" s="13"/>
      <c r="F156" s="13"/>
      <c r="G156" s="13"/>
    </row>
    <row r="157" spans="1:7" x14ac:dyDescent="0.35">
      <c r="A157" s="1"/>
      <c r="B157" s="13"/>
      <c r="C157" s="13"/>
      <c r="D157" s="13"/>
      <c r="E157" s="13"/>
      <c r="F157" s="13"/>
      <c r="G157" s="13"/>
    </row>
    <row r="158" spans="1:7" x14ac:dyDescent="0.35">
      <c r="A158" s="1"/>
      <c r="B158" s="13"/>
      <c r="C158" s="13"/>
      <c r="D158" s="13"/>
      <c r="E158" s="13"/>
      <c r="F158" s="13"/>
      <c r="G158" s="13"/>
    </row>
    <row r="159" spans="1:7" x14ac:dyDescent="0.35">
      <c r="A159" s="1"/>
      <c r="B159" s="13"/>
      <c r="C159" s="13"/>
      <c r="D159" s="13"/>
      <c r="E159" s="13"/>
      <c r="F159" s="13"/>
      <c r="G159" s="13"/>
    </row>
    <row r="160" spans="1:7" x14ac:dyDescent="0.35">
      <c r="A160" s="13"/>
      <c r="B160" s="13"/>
      <c r="C160" s="13"/>
      <c r="D160" s="13"/>
      <c r="E160" s="13"/>
      <c r="F160" s="13"/>
      <c r="G160" s="13"/>
    </row>
    <row r="161" spans="1:7" x14ac:dyDescent="0.35">
      <c r="A161" s="13"/>
      <c r="B161" s="13"/>
      <c r="C161" s="13"/>
      <c r="D161" s="13"/>
      <c r="E161" s="13"/>
      <c r="F161" s="13"/>
      <c r="G161" s="13"/>
    </row>
    <row r="162" spans="1:7" x14ac:dyDescent="0.35">
      <c r="A162" s="13"/>
      <c r="B162" s="13"/>
      <c r="C162" s="13"/>
      <c r="D162" s="13"/>
      <c r="E162" s="13"/>
      <c r="F162" s="13"/>
      <c r="G162" s="13"/>
    </row>
    <row r="163" spans="1:7" x14ac:dyDescent="0.35">
      <c r="A163" s="13"/>
      <c r="B163" s="13"/>
      <c r="C163" s="13"/>
      <c r="D163" s="13"/>
      <c r="E163" s="13"/>
      <c r="F163" s="13"/>
      <c r="G163" s="13"/>
    </row>
    <row r="164" spans="1:7" x14ac:dyDescent="0.35">
      <c r="A164" s="13"/>
      <c r="B164" s="13"/>
      <c r="C164" s="13"/>
      <c r="D164" s="13"/>
      <c r="E164" s="13"/>
      <c r="F164" s="13"/>
      <c r="G164" s="13"/>
    </row>
    <row r="165" spans="1:7" x14ac:dyDescent="0.35">
      <c r="A165" s="13"/>
      <c r="B165" s="13"/>
      <c r="C165" s="13"/>
      <c r="D165" s="13"/>
      <c r="E165" s="13"/>
      <c r="F165" s="13"/>
      <c r="G165" s="13"/>
    </row>
    <row r="166" spans="1:7" x14ac:dyDescent="0.35">
      <c r="A166" s="13"/>
      <c r="B166" s="13"/>
      <c r="C166" s="13"/>
      <c r="D166" s="13"/>
      <c r="E166" s="13"/>
      <c r="F166" s="13"/>
      <c r="G166" s="13"/>
    </row>
    <row r="167" spans="1:7" x14ac:dyDescent="0.35">
      <c r="A167" s="13"/>
      <c r="B167" s="13"/>
      <c r="C167" s="13"/>
      <c r="D167" s="13"/>
      <c r="E167" s="13"/>
      <c r="F167" s="13"/>
      <c r="G167" s="13"/>
    </row>
    <row r="168" spans="1:7" x14ac:dyDescent="0.35">
      <c r="A168" s="13"/>
      <c r="B168" s="13"/>
      <c r="C168" s="13"/>
      <c r="D168" s="13"/>
      <c r="E168" s="13"/>
      <c r="F168" s="13"/>
      <c r="G168" s="13"/>
    </row>
    <row r="169" spans="1:7" x14ac:dyDescent="0.35">
      <c r="A169" s="13"/>
      <c r="B169" s="13"/>
      <c r="C169" s="13"/>
      <c r="D169" s="13"/>
      <c r="E169" s="13"/>
      <c r="F169" s="13"/>
      <c r="G169" s="13"/>
    </row>
    <row r="170" spans="1:7" x14ac:dyDescent="0.35">
      <c r="A170" s="13"/>
      <c r="B170" s="13"/>
      <c r="C170" s="13"/>
      <c r="D170" s="13"/>
      <c r="E170" s="13"/>
      <c r="F170" s="13"/>
      <c r="G170" s="13"/>
    </row>
    <row r="171" spans="1:7" x14ac:dyDescent="0.35">
      <c r="A171" s="13"/>
      <c r="B171" s="13"/>
      <c r="C171" s="13"/>
      <c r="D171" s="13"/>
      <c r="E171" s="13"/>
      <c r="F171" s="13"/>
      <c r="G171" s="13"/>
    </row>
    <row r="172" spans="1:7" x14ac:dyDescent="0.35">
      <c r="A172" s="13"/>
      <c r="B172" s="13"/>
      <c r="C172" s="13"/>
      <c r="D172" s="13"/>
      <c r="E172" s="13"/>
      <c r="F172" s="13"/>
      <c r="G172" s="13"/>
    </row>
    <row r="173" spans="1:7" x14ac:dyDescent="0.35">
      <c r="A173" s="13"/>
      <c r="B173" s="13"/>
      <c r="C173" s="13"/>
      <c r="D173" s="13"/>
      <c r="E173" s="13"/>
      <c r="F173" s="13"/>
      <c r="G173" s="13"/>
    </row>
    <row r="174" spans="1:7" x14ac:dyDescent="0.35">
      <c r="A174" s="13"/>
      <c r="B174" s="13"/>
      <c r="C174" s="13"/>
      <c r="D174" s="13"/>
      <c r="E174" s="13"/>
      <c r="F174" s="13"/>
      <c r="G174" s="13"/>
    </row>
    <row r="175" spans="1:7" x14ac:dyDescent="0.35">
      <c r="A175" s="13"/>
      <c r="B175" s="13"/>
      <c r="C175" s="13"/>
      <c r="D175" s="13"/>
      <c r="E175" s="13"/>
      <c r="F175" s="13"/>
      <c r="G175" s="13"/>
    </row>
    <row r="176" spans="1:7" x14ac:dyDescent="0.35">
      <c r="A176" s="13"/>
      <c r="B176" s="13"/>
      <c r="C176" s="13"/>
      <c r="D176" s="13"/>
      <c r="E176" s="13"/>
      <c r="F176" s="13"/>
      <c r="G176" s="13"/>
    </row>
    <row r="177" spans="1:7" x14ac:dyDescent="0.35">
      <c r="A177" s="13"/>
      <c r="B177" s="13"/>
      <c r="C177" s="13"/>
      <c r="D177" s="13"/>
      <c r="E177" s="13"/>
      <c r="F177" s="13"/>
      <c r="G177" s="13"/>
    </row>
    <row r="178" spans="1:7" x14ac:dyDescent="0.35">
      <c r="A178" s="13"/>
      <c r="B178" s="13"/>
      <c r="C178" s="13"/>
      <c r="D178" s="13"/>
      <c r="E178" s="13"/>
      <c r="F178" s="13"/>
      <c r="G178" s="13"/>
    </row>
    <row r="179" spans="1:7" x14ac:dyDescent="0.35">
      <c r="A179" s="13"/>
      <c r="B179" s="13"/>
      <c r="C179" s="13"/>
      <c r="D179" s="13"/>
      <c r="E179" s="13"/>
      <c r="F179" s="13"/>
      <c r="G179" s="13"/>
    </row>
    <row r="180" spans="1:7" x14ac:dyDescent="0.35">
      <c r="A180" s="13"/>
      <c r="B180" s="13"/>
      <c r="C180" s="13"/>
      <c r="D180" s="13"/>
      <c r="E180" s="13"/>
      <c r="F180" s="13"/>
      <c r="G180" s="13"/>
    </row>
    <row r="181" spans="1:7" x14ac:dyDescent="0.35">
      <c r="A181" s="13"/>
      <c r="B181" s="13"/>
      <c r="C181" s="13"/>
      <c r="D181" s="13"/>
      <c r="E181" s="13"/>
      <c r="F181" s="13"/>
      <c r="G181" s="13"/>
    </row>
    <row r="182" spans="1:7" x14ac:dyDescent="0.35">
      <c r="A182" s="13"/>
      <c r="B182" s="13"/>
      <c r="C182" s="13"/>
      <c r="D182" s="13"/>
      <c r="E182" s="13"/>
      <c r="F182" s="13"/>
      <c r="G182" s="13"/>
    </row>
    <row r="183" spans="1:7" x14ac:dyDescent="0.35">
      <c r="A183" s="13"/>
      <c r="B183" s="13"/>
      <c r="C183" s="13"/>
      <c r="D183" s="13"/>
      <c r="E183" s="13"/>
      <c r="F183" s="13"/>
      <c r="G183" s="13"/>
    </row>
    <row r="184" spans="1:7" x14ac:dyDescent="0.35">
      <c r="A184" s="13"/>
      <c r="B184" s="13"/>
      <c r="C184" s="13"/>
      <c r="D184" s="13"/>
      <c r="E184" s="13"/>
      <c r="F184" s="13"/>
      <c r="G184" s="13"/>
    </row>
    <row r="185" spans="1:7" x14ac:dyDescent="0.35">
      <c r="A185" s="13"/>
      <c r="B185" s="13"/>
      <c r="C185" s="13"/>
      <c r="D185" s="13"/>
      <c r="E185" s="13"/>
      <c r="F185" s="13"/>
      <c r="G185" s="13"/>
    </row>
    <row r="186" spans="1:7" x14ac:dyDescent="0.35">
      <c r="A186" s="13"/>
      <c r="B186" s="13"/>
      <c r="C186" s="13"/>
      <c r="D186" s="13"/>
      <c r="E186" s="13"/>
      <c r="F186" s="13"/>
      <c r="G186" s="13"/>
    </row>
    <row r="187" spans="1:7" x14ac:dyDescent="0.35">
      <c r="A187" s="13"/>
      <c r="B187" s="13"/>
      <c r="C187" s="13"/>
      <c r="D187" s="13"/>
      <c r="E187" s="13"/>
      <c r="F187" s="13"/>
      <c r="G187" s="13"/>
    </row>
    <row r="188" spans="1:7" x14ac:dyDescent="0.35">
      <c r="A188" s="13"/>
      <c r="B188" s="13"/>
      <c r="C188" s="13"/>
      <c r="D188" s="13"/>
      <c r="E188" s="13"/>
      <c r="F188" s="13"/>
      <c r="G188" s="13"/>
    </row>
    <row r="189" spans="1:7" x14ac:dyDescent="0.35">
      <c r="A189" s="13"/>
      <c r="B189" s="13"/>
      <c r="C189" s="13"/>
      <c r="D189" s="13"/>
      <c r="E189" s="13"/>
      <c r="F189" s="13"/>
      <c r="G189" s="13"/>
    </row>
    <row r="190" spans="1:7" x14ac:dyDescent="0.35">
      <c r="A190" s="13"/>
      <c r="B190" s="13"/>
      <c r="C190" s="13"/>
      <c r="D190" s="13"/>
      <c r="E190" s="13"/>
      <c r="F190" s="13"/>
      <c r="G190" s="13"/>
    </row>
    <row r="191" spans="1:7" x14ac:dyDescent="0.35">
      <c r="A191" s="13"/>
      <c r="B191" s="13"/>
      <c r="C191" s="13"/>
      <c r="D191" s="13"/>
      <c r="E191" s="13"/>
      <c r="F191" s="13"/>
      <c r="G191" s="13"/>
    </row>
    <row r="192" spans="1:7" x14ac:dyDescent="0.35">
      <c r="A192" s="13"/>
      <c r="B192" s="13"/>
      <c r="C192" s="13"/>
      <c r="D192" s="13"/>
      <c r="E192" s="13"/>
      <c r="F192" s="13"/>
      <c r="G192" s="13"/>
    </row>
    <row r="193" spans="1:7" x14ac:dyDescent="0.35">
      <c r="A193" s="13"/>
      <c r="B193" s="13"/>
      <c r="C193" s="13"/>
      <c r="D193" s="13"/>
      <c r="E193" s="13"/>
      <c r="F193" s="13"/>
      <c r="G193" s="13"/>
    </row>
    <row r="194" spans="1:7" x14ac:dyDescent="0.35">
      <c r="A194" s="13"/>
      <c r="B194" s="13"/>
      <c r="C194" s="13"/>
      <c r="D194" s="13"/>
      <c r="E194" s="13"/>
      <c r="F194" s="13"/>
      <c r="G194" s="13"/>
    </row>
    <row r="195" spans="1:7" x14ac:dyDescent="0.35">
      <c r="A195" s="13"/>
      <c r="B195" s="13"/>
      <c r="C195" s="13"/>
      <c r="D195" s="13"/>
      <c r="E195" s="13"/>
      <c r="F195" s="13"/>
      <c r="G195" s="13"/>
    </row>
    <row r="196" spans="1:7" x14ac:dyDescent="0.35">
      <c r="A196" s="13"/>
      <c r="B196" s="13"/>
      <c r="C196" s="13"/>
      <c r="D196" s="13"/>
      <c r="E196" s="13"/>
      <c r="F196" s="13"/>
      <c r="G196" s="13"/>
    </row>
    <row r="197" spans="1:7" x14ac:dyDescent="0.35">
      <c r="A197" s="13"/>
      <c r="B197" s="13"/>
      <c r="C197" s="13"/>
      <c r="D197" s="13"/>
      <c r="E197" s="13"/>
      <c r="F197" s="13"/>
      <c r="G197" s="13"/>
    </row>
    <row r="198" spans="1:7" x14ac:dyDescent="0.35">
      <c r="A198" s="13"/>
      <c r="B198" s="13"/>
      <c r="C198" s="13"/>
      <c r="D198" s="13"/>
      <c r="E198" s="13"/>
      <c r="F198" s="13"/>
      <c r="G198" s="13"/>
    </row>
    <row r="199" spans="1:7" x14ac:dyDescent="0.35">
      <c r="A199" s="13"/>
      <c r="B199" s="13"/>
      <c r="C199" s="13"/>
      <c r="D199" s="13"/>
      <c r="E199" s="13"/>
      <c r="F199" s="13"/>
      <c r="G199" s="13"/>
    </row>
    <row r="200" spans="1:7" x14ac:dyDescent="0.35">
      <c r="A200" s="13"/>
      <c r="B200" s="13"/>
      <c r="C200" s="13"/>
      <c r="D200" s="13"/>
      <c r="E200" s="13"/>
      <c r="F200" s="13"/>
      <c r="G200" s="13"/>
    </row>
    <row r="201" spans="1:7" x14ac:dyDescent="0.35">
      <c r="A201" s="13"/>
      <c r="B201" s="13"/>
      <c r="C201" s="13"/>
      <c r="D201" s="13"/>
      <c r="E201" s="13"/>
      <c r="F201" s="13"/>
      <c r="G201" s="13"/>
    </row>
    <row r="202" spans="1:7" x14ac:dyDescent="0.35">
      <c r="A202" s="13"/>
      <c r="B202" s="13"/>
      <c r="C202" s="13"/>
      <c r="D202" s="13"/>
      <c r="E202" s="13"/>
      <c r="F202" s="13"/>
      <c r="G202" s="13"/>
    </row>
    <row r="203" spans="1:7" x14ac:dyDescent="0.35">
      <c r="A203" s="13"/>
      <c r="B203" s="13"/>
      <c r="C203" s="13"/>
      <c r="D203" s="13"/>
      <c r="E203" s="13"/>
      <c r="F203" s="13"/>
      <c r="G203" s="13"/>
    </row>
    <row r="204" spans="1:7" x14ac:dyDescent="0.35">
      <c r="A204" s="13"/>
      <c r="B204" s="13"/>
      <c r="C204" s="13"/>
      <c r="D204" s="13"/>
      <c r="E204" s="13"/>
      <c r="F204" s="13"/>
      <c r="G204" s="13"/>
    </row>
    <row r="205" spans="1:7" x14ac:dyDescent="0.35">
      <c r="A205" s="13"/>
      <c r="B205" s="13"/>
      <c r="C205" s="13"/>
      <c r="D205" s="13"/>
      <c r="E205" s="13"/>
      <c r="F205" s="13"/>
      <c r="G205" s="13"/>
    </row>
    <row r="206" spans="1:7" x14ac:dyDescent="0.35">
      <c r="A206" s="13"/>
      <c r="B206" s="13"/>
      <c r="C206" s="13"/>
      <c r="D206" s="13"/>
      <c r="E206" s="13"/>
      <c r="F206" s="13"/>
      <c r="G206" s="13"/>
    </row>
    <row r="207" spans="1:7" x14ac:dyDescent="0.35">
      <c r="A207" s="13"/>
      <c r="B207" s="13"/>
      <c r="C207" s="13"/>
      <c r="D207" s="13"/>
      <c r="E207" s="13"/>
      <c r="F207" s="13"/>
      <c r="G207" s="13"/>
    </row>
    <row r="208" spans="1:7" x14ac:dyDescent="0.35">
      <c r="A208" s="13"/>
      <c r="B208" s="13"/>
      <c r="C208" s="13"/>
      <c r="D208" s="13"/>
      <c r="E208" s="13"/>
      <c r="F208" s="13"/>
      <c r="G208" s="13"/>
    </row>
    <row r="209" spans="1:7" x14ac:dyDescent="0.35">
      <c r="A209" s="13"/>
      <c r="B209" s="13"/>
      <c r="C209" s="13"/>
      <c r="D209" s="13"/>
      <c r="E209" s="13"/>
      <c r="F209" s="13"/>
      <c r="G209" s="13"/>
    </row>
    <row r="210" spans="1:7" x14ac:dyDescent="0.35">
      <c r="A210" s="13"/>
      <c r="B210" s="13"/>
      <c r="C210" s="13"/>
      <c r="D210" s="13"/>
      <c r="E210" s="13"/>
      <c r="F210" s="13"/>
      <c r="G210" s="13"/>
    </row>
    <row r="211" spans="1:7" x14ac:dyDescent="0.35">
      <c r="A211" s="13"/>
      <c r="B211" s="13"/>
      <c r="C211" s="13"/>
      <c r="D211" s="13"/>
      <c r="E211" s="13"/>
      <c r="F211" s="13"/>
      <c r="G211" s="13"/>
    </row>
    <row r="212" spans="1:7" x14ac:dyDescent="0.35">
      <c r="A212" s="13"/>
      <c r="B212" s="13"/>
      <c r="C212" s="13"/>
      <c r="D212" s="13"/>
      <c r="E212" s="13"/>
      <c r="F212" s="13"/>
      <c r="G212" s="13"/>
    </row>
    <row r="213" spans="1:7" x14ac:dyDescent="0.35">
      <c r="A213" s="13"/>
      <c r="B213" s="13"/>
      <c r="C213" s="13"/>
      <c r="D213" s="13"/>
      <c r="E213" s="13"/>
      <c r="F213" s="13"/>
      <c r="G213" s="13"/>
    </row>
    <row r="214" spans="1:7" x14ac:dyDescent="0.35">
      <c r="A214" s="13"/>
      <c r="B214" s="13"/>
      <c r="C214" s="13"/>
      <c r="D214" s="13"/>
      <c r="E214" s="13"/>
      <c r="F214" s="13"/>
      <c r="G214" s="13"/>
    </row>
    <row r="215" spans="1:7" x14ac:dyDescent="0.35">
      <c r="A215" s="13"/>
      <c r="B215" s="13"/>
      <c r="C215" s="13"/>
      <c r="D215" s="13"/>
      <c r="E215" s="13"/>
      <c r="F215" s="13"/>
      <c r="G215" s="13"/>
    </row>
    <row r="216" spans="1:7" x14ac:dyDescent="0.35">
      <c r="A216" s="13"/>
      <c r="B216" s="13"/>
      <c r="C216" s="13"/>
      <c r="D216" s="13"/>
      <c r="E216" s="13"/>
      <c r="F216" s="13"/>
      <c r="G216" s="13"/>
    </row>
    <row r="217" spans="1:7" x14ac:dyDescent="0.35">
      <c r="A217" s="13"/>
      <c r="B217" s="13"/>
      <c r="C217" s="13"/>
      <c r="D217" s="13"/>
      <c r="E217" s="13"/>
      <c r="F217" s="13"/>
      <c r="G217" s="13"/>
    </row>
    <row r="218" spans="1:7" x14ac:dyDescent="0.35">
      <c r="A218" s="13"/>
      <c r="B218" s="13"/>
      <c r="C218" s="13"/>
      <c r="D218" s="13"/>
      <c r="E218" s="13"/>
      <c r="F218" s="13"/>
      <c r="G218" s="13"/>
    </row>
    <row r="219" spans="1:7" x14ac:dyDescent="0.35">
      <c r="A219" s="13"/>
      <c r="B219" s="13"/>
      <c r="C219" s="13"/>
      <c r="D219" s="13"/>
      <c r="E219" s="13"/>
      <c r="F219" s="13"/>
      <c r="G219" s="13"/>
    </row>
    <row r="220" spans="1:7" x14ac:dyDescent="0.35">
      <c r="A220" s="13"/>
      <c r="B220" s="13"/>
      <c r="C220" s="13"/>
      <c r="D220" s="13"/>
      <c r="E220" s="13"/>
      <c r="F220" s="13"/>
      <c r="G220" s="13"/>
    </row>
    <row r="221" spans="1:7" x14ac:dyDescent="0.35">
      <c r="A221" s="13"/>
      <c r="B221" s="13"/>
      <c r="C221" s="13"/>
      <c r="D221" s="13"/>
      <c r="E221" s="13"/>
      <c r="F221" s="13"/>
      <c r="G221" s="13"/>
    </row>
    <row r="222" spans="1:7" x14ac:dyDescent="0.35">
      <c r="A222" s="13"/>
      <c r="B222" s="13"/>
      <c r="C222" s="13"/>
      <c r="D222" s="13"/>
      <c r="E222" s="13"/>
      <c r="F222" s="13"/>
      <c r="G222" s="13"/>
    </row>
    <row r="223" spans="1:7" x14ac:dyDescent="0.35">
      <c r="A223" s="13"/>
      <c r="B223" s="13"/>
      <c r="C223" s="13"/>
      <c r="D223" s="13"/>
      <c r="E223" s="13"/>
      <c r="F223" s="13"/>
      <c r="G223" s="13"/>
    </row>
    <row r="224" spans="1:7" x14ac:dyDescent="0.35">
      <c r="A224" s="4"/>
      <c r="B224" s="4"/>
      <c r="C224" s="4"/>
      <c r="D224" s="4"/>
      <c r="E224" s="4"/>
      <c r="F224" s="13"/>
      <c r="G224" s="13"/>
    </row>
    <row r="225" spans="6:7" x14ac:dyDescent="0.35">
      <c r="F225" s="13"/>
      <c r="G225" s="13"/>
    </row>
    <row r="226" spans="6:7" x14ac:dyDescent="0.35">
      <c r="F226" s="13"/>
      <c r="G226" s="13"/>
    </row>
    <row r="227" spans="6:7" x14ac:dyDescent="0.35">
      <c r="F227" s="13"/>
      <c r="G227" s="13"/>
    </row>
    <row r="228" spans="6:7" x14ac:dyDescent="0.35">
      <c r="F228" s="13"/>
      <c r="G228" s="13"/>
    </row>
    <row r="229" spans="6:7" x14ac:dyDescent="0.35">
      <c r="F229" s="13"/>
      <c r="G229" s="13"/>
    </row>
    <row r="230" spans="6:7" x14ac:dyDescent="0.35">
      <c r="F230" s="13"/>
      <c r="G230" s="13"/>
    </row>
    <row r="231" spans="6:7" x14ac:dyDescent="0.35">
      <c r="F231" s="13"/>
      <c r="G231" s="13"/>
    </row>
    <row r="232" spans="6:7" x14ac:dyDescent="0.35">
      <c r="F232" s="4"/>
      <c r="G232" s="4"/>
    </row>
  </sheetData>
  <hyperlinks>
    <hyperlink ref="H19" location="Contents!A1" display="Back to content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showGridLines="0" zoomScaleNormal="100" workbookViewId="0">
      <selection activeCell="L21" sqref="L21"/>
    </sheetView>
  </sheetViews>
  <sheetFormatPr defaultColWidth="9.1796875" defaultRowHeight="14.5" x14ac:dyDescent="0.35"/>
  <cols>
    <col min="1" max="1" width="9.1796875" style="4" customWidth="1"/>
    <col min="2" max="4" width="11.81640625" style="4" customWidth="1"/>
    <col min="5" max="5" width="12.453125" style="4" bestFit="1" customWidth="1"/>
    <col min="6" max="10" width="11.81640625" style="4" customWidth="1"/>
    <col min="11" max="16384" width="9.1796875" style="4"/>
  </cols>
  <sheetData>
    <row r="1" spans="1:10" x14ac:dyDescent="0.35">
      <c r="A1" s="5" t="str">
        <f>CONCATENATE("Figure 5.2 ",Contents!C7)</f>
        <v>Figure 5.2 Contributions to headline inflation</v>
      </c>
      <c r="B1" s="7"/>
      <c r="C1" s="7"/>
      <c r="D1" s="7"/>
    </row>
    <row r="2" spans="1:10" x14ac:dyDescent="0.35">
      <c r="A2" s="5"/>
      <c r="B2" s="7"/>
      <c r="C2" s="7"/>
      <c r="D2" s="7"/>
    </row>
    <row r="3" spans="1:10" ht="43.5" x14ac:dyDescent="0.35">
      <c r="A3" s="5" t="s">
        <v>16</v>
      </c>
      <c r="B3" s="54" t="s">
        <v>56</v>
      </c>
      <c r="C3" s="54" t="s">
        <v>57</v>
      </c>
      <c r="D3" s="54" t="s">
        <v>58</v>
      </c>
      <c r="E3" s="54" t="s">
        <v>33</v>
      </c>
      <c r="F3" s="54" t="s">
        <v>59</v>
      </c>
      <c r="G3" s="54" t="s">
        <v>60</v>
      </c>
      <c r="H3" s="54" t="s">
        <v>61</v>
      </c>
      <c r="I3" s="54" t="s">
        <v>62</v>
      </c>
      <c r="J3" s="54" t="s">
        <v>19</v>
      </c>
    </row>
    <row r="4" spans="1:10" x14ac:dyDescent="0.35">
      <c r="A4" s="35" t="s">
        <v>185</v>
      </c>
      <c r="B4" s="2">
        <v>0.68033829999999995</v>
      </c>
      <c r="C4" s="2">
        <v>0.42632120000000001</v>
      </c>
      <c r="D4" s="2">
        <v>0.45201910000000001</v>
      </c>
      <c r="E4" s="2">
        <v>3.3458019999999999</v>
      </c>
      <c r="F4" s="2">
        <v>-0.26778590000000002</v>
      </c>
      <c r="G4" s="2">
        <v>0.1638472</v>
      </c>
      <c r="H4" s="2">
        <v>0.12287629999999999</v>
      </c>
      <c r="I4" s="2">
        <v>-0.66906829999999995</v>
      </c>
      <c r="J4" s="2">
        <v>4.3898960000000002</v>
      </c>
    </row>
    <row r="5" spans="1:10" x14ac:dyDescent="0.35">
      <c r="A5" s="35" t="s">
        <v>189</v>
      </c>
      <c r="B5" s="2">
        <v>0.73026709999999995</v>
      </c>
      <c r="C5" s="2">
        <v>0.43236340000000001</v>
      </c>
      <c r="D5" s="2">
        <v>-1.025304</v>
      </c>
      <c r="E5" s="2">
        <v>3.3444590000000001</v>
      </c>
      <c r="F5" s="2">
        <v>-0.78166340000000001</v>
      </c>
      <c r="G5" s="2">
        <v>0.28281970000000001</v>
      </c>
      <c r="H5" s="2">
        <v>0.32095449999999998</v>
      </c>
      <c r="I5" s="2">
        <v>-0.89733790000000013</v>
      </c>
      <c r="J5" s="2">
        <v>2.40781</v>
      </c>
    </row>
    <row r="6" spans="1:10" x14ac:dyDescent="0.35">
      <c r="A6" s="35" t="s">
        <v>193</v>
      </c>
      <c r="B6" s="2">
        <v>0.68779029999999997</v>
      </c>
      <c r="C6" s="2">
        <v>0.2389559</v>
      </c>
      <c r="D6" s="2">
        <v>-0.27878999999999998</v>
      </c>
      <c r="E6" s="2">
        <v>3.279763</v>
      </c>
      <c r="F6" s="2">
        <v>-1.137845</v>
      </c>
      <c r="G6" s="2">
        <v>0.32071820000000001</v>
      </c>
      <c r="H6" s="2">
        <v>0.51714830000000001</v>
      </c>
      <c r="I6" s="2">
        <v>-0.60299750000000008</v>
      </c>
      <c r="J6" s="2">
        <v>3.0827559999999998</v>
      </c>
    </row>
    <row r="7" spans="1:10" x14ac:dyDescent="0.35">
      <c r="A7" s="35" t="s">
        <v>194</v>
      </c>
      <c r="B7" s="2">
        <v>0.95038829999999996</v>
      </c>
      <c r="C7" s="2">
        <v>0.22457659999999999</v>
      </c>
      <c r="D7" s="2">
        <v>-0.4838423</v>
      </c>
      <c r="E7" s="2">
        <v>3.310413</v>
      </c>
      <c r="F7" s="2">
        <v>-1.3725529999999999</v>
      </c>
      <c r="G7" s="2">
        <v>0.26122590000000001</v>
      </c>
      <c r="H7" s="2">
        <v>0.64264869999999996</v>
      </c>
      <c r="I7" s="2">
        <v>-0.38386629999999994</v>
      </c>
      <c r="J7" s="2">
        <v>3.2065579999999998</v>
      </c>
    </row>
    <row r="8" spans="1:10" x14ac:dyDescent="0.35">
      <c r="A8" s="66" t="s">
        <v>186</v>
      </c>
      <c r="B8" s="69">
        <v>0.911991</v>
      </c>
      <c r="C8" s="69">
        <v>0.22734299999999999</v>
      </c>
      <c r="D8" s="69">
        <v>-0.16057949999999999</v>
      </c>
      <c r="E8" s="69">
        <v>3.223284</v>
      </c>
      <c r="F8" s="69">
        <v>-1.569782</v>
      </c>
      <c r="G8" s="69">
        <v>0.25138680000000002</v>
      </c>
      <c r="H8" s="69">
        <v>0.66768329999999998</v>
      </c>
      <c r="I8" s="69">
        <v>-0.4160857</v>
      </c>
      <c r="J8" s="69">
        <v>3.2072600000000002</v>
      </c>
    </row>
    <row r="9" spans="1:10" x14ac:dyDescent="0.35">
      <c r="A9" s="66" t="s">
        <v>190</v>
      </c>
      <c r="B9" s="69">
        <v>0.92706520000000003</v>
      </c>
      <c r="C9" s="69">
        <v>0.2273423</v>
      </c>
      <c r="D9" s="69">
        <v>1.185217</v>
      </c>
      <c r="E9" s="69">
        <v>3.1345299999999998</v>
      </c>
      <c r="F9" s="69">
        <v>-1.2522230000000001</v>
      </c>
      <c r="G9" s="69">
        <v>7.9673430000000003E-2</v>
      </c>
      <c r="H9" s="69">
        <v>0.54531110000000005</v>
      </c>
      <c r="I9" s="69">
        <v>-7.7723820000000013E-2</v>
      </c>
      <c r="J9" s="69">
        <v>4.8847480000000001</v>
      </c>
    </row>
    <row r="10" spans="1:10" x14ac:dyDescent="0.35">
      <c r="A10" s="66" t="s">
        <v>195</v>
      </c>
      <c r="B10" s="69">
        <v>0.92550010000000005</v>
      </c>
      <c r="C10" s="69">
        <v>0.45839239999999998</v>
      </c>
      <c r="D10" s="69">
        <v>0.49906780000000001</v>
      </c>
      <c r="E10" s="69">
        <v>3.1161760000000003</v>
      </c>
      <c r="F10" s="69">
        <v>-1.057277</v>
      </c>
      <c r="G10" s="69">
        <v>-2.293825E-2</v>
      </c>
      <c r="H10" s="69">
        <v>0.42779040000000002</v>
      </c>
      <c r="I10" s="69">
        <v>1.1869849999999993E-2</v>
      </c>
      <c r="J10" s="69">
        <v>4.4549630000000002</v>
      </c>
    </row>
    <row r="11" spans="1:10" x14ac:dyDescent="0.35">
      <c r="A11" s="66" t="s">
        <v>196</v>
      </c>
      <c r="B11" s="69">
        <v>0.75555159999999999</v>
      </c>
      <c r="C11" s="69">
        <v>0.45839239999999998</v>
      </c>
      <c r="D11" s="69">
        <v>0.7115977</v>
      </c>
      <c r="E11" s="69">
        <v>3.0289760000000001</v>
      </c>
      <c r="F11" s="69">
        <v>-0.94190019999999997</v>
      </c>
      <c r="G11" s="69">
        <v>-7.1457709999999994E-2</v>
      </c>
      <c r="H11" s="69">
        <v>0.3902583</v>
      </c>
      <c r="I11" s="69">
        <v>0.26686823999999998</v>
      </c>
      <c r="J11" s="69">
        <v>4.7056469999999999</v>
      </c>
    </row>
    <row r="12" spans="1:10" x14ac:dyDescent="0.35">
      <c r="A12" s="66" t="s">
        <v>187</v>
      </c>
      <c r="B12" s="69">
        <v>0.77044619999999997</v>
      </c>
      <c r="C12" s="69">
        <v>0.45839239999999998</v>
      </c>
      <c r="D12" s="69">
        <v>0.36403639999999998</v>
      </c>
      <c r="E12" s="69">
        <v>2.9978530000000001</v>
      </c>
      <c r="F12" s="69">
        <v>-0.82740760000000002</v>
      </c>
      <c r="G12" s="69">
        <v>-0.1079324</v>
      </c>
      <c r="H12" s="69">
        <v>0.42170279999999999</v>
      </c>
      <c r="I12" s="69">
        <v>0.45373293999999997</v>
      </c>
      <c r="J12" s="69">
        <v>4.6123710000000004</v>
      </c>
    </row>
    <row r="13" spans="1:10" x14ac:dyDescent="0.35">
      <c r="A13" s="66" t="s">
        <v>191</v>
      </c>
      <c r="B13" s="69">
        <v>0.7543569</v>
      </c>
      <c r="C13" s="69">
        <v>0.45839239999999998</v>
      </c>
      <c r="D13" s="69">
        <v>3.5715900000000002E-2</v>
      </c>
      <c r="E13" s="69">
        <v>3.008178</v>
      </c>
      <c r="F13" s="69">
        <v>-0.72553380000000001</v>
      </c>
      <c r="G13" s="69">
        <v>-0.1227956</v>
      </c>
      <c r="H13" s="69">
        <v>0.42429719999999999</v>
      </c>
      <c r="I13" s="69">
        <v>0.383272683</v>
      </c>
      <c r="J13" s="69">
        <v>4.3060140000000002</v>
      </c>
    </row>
    <row r="14" spans="1:10" x14ac:dyDescent="0.35">
      <c r="A14" s="66" t="s">
        <v>197</v>
      </c>
      <c r="B14" s="69">
        <v>0.72292089999999998</v>
      </c>
      <c r="C14" s="69">
        <v>0.35741319999999999</v>
      </c>
      <c r="D14" s="69">
        <v>5.8399340000000001E-2</v>
      </c>
      <c r="E14" s="69">
        <v>3.0024690000000001</v>
      </c>
      <c r="F14" s="69">
        <v>-0.63300020000000001</v>
      </c>
      <c r="G14" s="69">
        <v>-0.12533530000000001</v>
      </c>
      <c r="H14" s="69">
        <v>0.4048736</v>
      </c>
      <c r="I14" s="69">
        <v>0.33600116499999999</v>
      </c>
      <c r="J14" s="69">
        <v>4.2099479999999998</v>
      </c>
    </row>
    <row r="15" spans="1:10" x14ac:dyDescent="0.35">
      <c r="A15" s="66" t="s">
        <v>198</v>
      </c>
      <c r="B15" s="69">
        <v>0.72136440000000002</v>
      </c>
      <c r="C15" s="69">
        <v>0.35741319999999999</v>
      </c>
      <c r="D15" s="69">
        <v>9.2778260000000001E-2</v>
      </c>
      <c r="E15" s="69">
        <v>3.0273219999999998</v>
      </c>
      <c r="F15" s="69">
        <v>-0.54391889999999998</v>
      </c>
      <c r="G15" s="69">
        <v>-0.1212858</v>
      </c>
      <c r="H15" s="69">
        <v>0.37022549999999999</v>
      </c>
      <c r="I15" s="69">
        <v>0.29074841949999997</v>
      </c>
      <c r="J15" s="69">
        <v>4.2838659999999997</v>
      </c>
    </row>
    <row r="16" spans="1:10" x14ac:dyDescent="0.35">
      <c r="A16" s="66" t="s">
        <v>188</v>
      </c>
      <c r="B16" s="69">
        <v>0.76268559999999996</v>
      </c>
      <c r="C16" s="69">
        <v>0.35741319999999999</v>
      </c>
      <c r="D16" s="69">
        <v>0.1072799</v>
      </c>
      <c r="E16" s="69">
        <v>3.0711459999999997</v>
      </c>
      <c r="F16" s="69">
        <v>-0.45232250000000002</v>
      </c>
      <c r="G16" s="69">
        <v>-0.1171552</v>
      </c>
      <c r="H16" s="69">
        <v>0.32475389999999998</v>
      </c>
      <c r="I16" s="69">
        <v>0.25291762284999997</v>
      </c>
      <c r="J16" s="69">
        <v>4.4008029999999998</v>
      </c>
    </row>
    <row r="17" spans="1:12" x14ac:dyDescent="0.35">
      <c r="A17" s="66" t="s">
        <v>192</v>
      </c>
      <c r="B17" s="69">
        <v>0.7734029</v>
      </c>
      <c r="C17" s="69">
        <v>0.35741319999999999</v>
      </c>
      <c r="D17" s="69">
        <v>0.1015751</v>
      </c>
      <c r="E17" s="69">
        <v>3.1240649999999999</v>
      </c>
      <c r="F17" s="69">
        <v>-0.35682829999999999</v>
      </c>
      <c r="G17" s="69">
        <v>-0.1059425</v>
      </c>
      <c r="H17" s="69">
        <v>0.27290540000000002</v>
      </c>
      <c r="I17" s="69">
        <v>0.19209457986</v>
      </c>
      <c r="J17" s="69">
        <v>4.4550720000000004</v>
      </c>
    </row>
    <row r="18" spans="1:12" x14ac:dyDescent="0.35">
      <c r="A18" s="66" t="s">
        <v>199</v>
      </c>
      <c r="B18" s="69">
        <v>0.7680283</v>
      </c>
      <c r="C18" s="69">
        <v>0.35741319999999999</v>
      </c>
      <c r="D18" s="69">
        <v>9.938777E-2</v>
      </c>
      <c r="E18" s="69">
        <v>3.1842189999999997</v>
      </c>
      <c r="F18" s="69">
        <v>-0.257691</v>
      </c>
      <c r="G18" s="69">
        <v>-8.9519020000000005E-2</v>
      </c>
      <c r="H18" s="69">
        <v>0.2195879</v>
      </c>
      <c r="I18" s="69">
        <v>0.126353360957</v>
      </c>
      <c r="J18" s="69">
        <v>4.5063649999999997</v>
      </c>
    </row>
    <row r="19" spans="1:12" x14ac:dyDescent="0.35">
      <c r="A19" s="66" t="s">
        <v>200</v>
      </c>
      <c r="B19" s="69">
        <v>0.745336</v>
      </c>
      <c r="C19" s="69">
        <v>0.35741319999999999</v>
      </c>
      <c r="D19" s="69">
        <v>9.9847060000000001E-2</v>
      </c>
      <c r="E19" s="69">
        <v>3.2389049999999999</v>
      </c>
      <c r="F19" s="69">
        <v>-0.15902169999999999</v>
      </c>
      <c r="G19" s="69">
        <v>-7.2972930000000005E-2</v>
      </c>
      <c r="H19" s="69">
        <v>0.16736470000000001</v>
      </c>
      <c r="I19" s="69">
        <v>6.8047402287000014E-2</v>
      </c>
      <c r="J19" s="69">
        <v>4.5451860000000002</v>
      </c>
      <c r="L19" s="3"/>
    </row>
    <row r="21" spans="1:12" x14ac:dyDescent="0.35">
      <c r="A21" s="8" t="s">
        <v>24</v>
      </c>
      <c r="K21" s="3"/>
      <c r="L21" s="12" t="s">
        <v>18</v>
      </c>
    </row>
    <row r="22" spans="1:12" x14ac:dyDescent="0.35">
      <c r="A22" s="17" t="s">
        <v>49</v>
      </c>
      <c r="G22" s="3"/>
    </row>
    <row r="31" spans="1:12" ht="15" customHeight="1" x14ac:dyDescent="0.35"/>
    <row r="32" spans="1:12" ht="15" customHeight="1" x14ac:dyDescent="0.35"/>
    <row r="33" ht="15" customHeight="1" x14ac:dyDescent="0.35"/>
    <row r="34" ht="15" customHeight="1" x14ac:dyDescent="0.35"/>
    <row r="35" ht="15" customHeight="1" x14ac:dyDescent="0.35"/>
    <row r="36" ht="15" customHeight="1" x14ac:dyDescent="0.35"/>
    <row r="37" ht="15" customHeight="1" x14ac:dyDescent="0.35"/>
    <row r="38" ht="15" customHeight="1" x14ac:dyDescent="0.35"/>
    <row r="39" ht="15" customHeight="1" x14ac:dyDescent="0.35"/>
    <row r="40" ht="15" customHeight="1" x14ac:dyDescent="0.35"/>
    <row r="41" ht="15" customHeight="1" x14ac:dyDescent="0.35"/>
    <row r="42" ht="15" customHeight="1" x14ac:dyDescent="0.35"/>
    <row r="43" ht="15" customHeight="1" x14ac:dyDescent="0.35"/>
    <row r="44" ht="15" customHeight="1" x14ac:dyDescent="0.35"/>
    <row r="45" ht="15" customHeight="1" x14ac:dyDescent="0.35"/>
    <row r="46" ht="15" customHeight="1" x14ac:dyDescent="0.35"/>
    <row r="69" spans="1:1" x14ac:dyDescent="0.35">
      <c r="A69" s="8"/>
    </row>
    <row r="70" spans="1:1" x14ac:dyDescent="0.35">
      <c r="A70"/>
    </row>
  </sheetData>
  <hyperlinks>
    <hyperlink ref="L19:M19" location="Contents!A1" display="Back to content"/>
    <hyperlink ref="L21" location="Contents!A1" display="Back to contents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showGridLines="0" zoomScaleNormal="100" workbookViewId="0">
      <selection activeCell="F19" sqref="F19"/>
    </sheetView>
  </sheetViews>
  <sheetFormatPr defaultColWidth="9.1796875" defaultRowHeight="14.5" x14ac:dyDescent="0.35"/>
  <cols>
    <col min="1" max="1" width="9.1796875" style="4"/>
    <col min="2" max="4" width="20.81640625" style="56" customWidth="1"/>
    <col min="5" max="16384" width="9.1796875" style="4"/>
  </cols>
  <sheetData>
    <row r="1" spans="1:4" x14ac:dyDescent="0.35">
      <c r="A1" s="5" t="str">
        <f>CONCATENATE("Figure 5.5 ",Contents!C8)</f>
        <v>Figure 5.5 Services inflation</v>
      </c>
      <c r="B1" s="55"/>
    </row>
    <row r="2" spans="1:4" x14ac:dyDescent="0.35">
      <c r="A2" s="5"/>
      <c r="B2" s="55"/>
    </row>
    <row r="3" spans="1:4" ht="29" x14ac:dyDescent="0.35">
      <c r="A3" s="53" t="s">
        <v>16</v>
      </c>
      <c r="B3" s="54" t="s">
        <v>63</v>
      </c>
      <c r="C3" s="54" t="s">
        <v>64</v>
      </c>
      <c r="D3" s="54" t="s">
        <v>65</v>
      </c>
    </row>
    <row r="4" spans="1:4" x14ac:dyDescent="0.35">
      <c r="A4" s="71">
        <v>42736</v>
      </c>
      <c r="B4" s="57">
        <v>5.9923776837629728</v>
      </c>
      <c r="C4" s="57">
        <v>5.6902002107481531</v>
      </c>
      <c r="D4" s="57">
        <v>5.1406679043754622</v>
      </c>
    </row>
    <row r="5" spans="1:4" x14ac:dyDescent="0.35">
      <c r="A5" s="71">
        <v>42767</v>
      </c>
      <c r="B5" s="57">
        <v>5.8454579976014109</v>
      </c>
      <c r="C5" s="57">
        <v>5.5958549222798082</v>
      </c>
      <c r="D5" s="57">
        <v>4.7135345321843491</v>
      </c>
    </row>
    <row r="6" spans="1:4" x14ac:dyDescent="0.35">
      <c r="A6" s="71">
        <v>42795</v>
      </c>
      <c r="B6" s="57">
        <v>5.771741142365161</v>
      </c>
      <c r="C6" s="57">
        <v>5.4414784394250404</v>
      </c>
      <c r="D6" s="57">
        <v>4.5509448745796544</v>
      </c>
    </row>
    <row r="7" spans="1:4" x14ac:dyDescent="0.35">
      <c r="A7" s="71">
        <v>42826</v>
      </c>
      <c r="B7" s="57">
        <v>5.9149174048987563</v>
      </c>
      <c r="C7" s="57">
        <v>5.5384615384615365</v>
      </c>
      <c r="D7" s="57">
        <v>4.6484098322019385</v>
      </c>
    </row>
    <row r="8" spans="1:4" x14ac:dyDescent="0.35">
      <c r="A8" s="71">
        <v>42856</v>
      </c>
      <c r="B8" s="57">
        <v>5.7542278699640015</v>
      </c>
      <c r="C8" s="57">
        <v>5.4303278688524692</v>
      </c>
      <c r="D8" s="57">
        <v>4.5229317624912557</v>
      </c>
    </row>
    <row r="9" spans="1:4" x14ac:dyDescent="0.35">
      <c r="A9" s="71">
        <v>42887</v>
      </c>
      <c r="B9" s="57">
        <v>5.7749966641137185</v>
      </c>
      <c r="C9" s="57">
        <v>5.4989816700610872</v>
      </c>
      <c r="D9" s="57">
        <v>4.6170222153239626</v>
      </c>
    </row>
    <row r="10" spans="1:4" x14ac:dyDescent="0.35">
      <c r="A10" s="71">
        <v>42917</v>
      </c>
      <c r="B10" s="57">
        <v>5.8817081866197718</v>
      </c>
      <c r="C10" s="57">
        <v>5.5724417426544992</v>
      </c>
      <c r="D10" s="57">
        <v>4.7143080863147002</v>
      </c>
    </row>
    <row r="11" spans="1:4" x14ac:dyDescent="0.35">
      <c r="A11" s="71">
        <v>42948</v>
      </c>
      <c r="B11" s="57">
        <v>5.8817081866197718</v>
      </c>
      <c r="C11" s="57">
        <v>5.5724417426544992</v>
      </c>
      <c r="D11" s="57">
        <v>4.7143080863147002</v>
      </c>
    </row>
    <row r="12" spans="1:4" x14ac:dyDescent="0.35">
      <c r="A12" s="71">
        <v>42979</v>
      </c>
      <c r="B12" s="57">
        <v>5.9077987211970662</v>
      </c>
      <c r="C12" s="57">
        <v>5.7517658930373416</v>
      </c>
      <c r="D12" s="57">
        <v>4.9339014107396828</v>
      </c>
    </row>
    <row r="13" spans="1:4" x14ac:dyDescent="0.35">
      <c r="A13" s="71">
        <v>43009</v>
      </c>
      <c r="B13" s="57">
        <v>5.5832231302394897</v>
      </c>
      <c r="C13" s="57">
        <v>5.5331991951710346</v>
      </c>
      <c r="D13" s="57">
        <v>4.6828211306879863</v>
      </c>
    </row>
    <row r="14" spans="1:4" x14ac:dyDescent="0.35">
      <c r="A14" s="71">
        <v>43040</v>
      </c>
      <c r="B14" s="57">
        <v>5.5832231302394897</v>
      </c>
      <c r="C14" s="57">
        <v>5.5331991951710346</v>
      </c>
      <c r="D14" s="57">
        <v>4.6828211306879863</v>
      </c>
    </row>
    <row r="15" spans="1:4" x14ac:dyDescent="0.35">
      <c r="A15" s="71">
        <v>43070</v>
      </c>
      <c r="B15" s="57">
        <v>5.7171882762623305</v>
      </c>
      <c r="C15" s="57">
        <v>5.2999999999999936</v>
      </c>
      <c r="D15" s="57">
        <v>4.4210846189808306</v>
      </c>
    </row>
    <row r="16" spans="1:4" x14ac:dyDescent="0.35">
      <c r="A16" s="71">
        <v>43101</v>
      </c>
      <c r="B16" s="57">
        <v>5.3953558541511182</v>
      </c>
      <c r="C16" s="57">
        <v>5.0847457627118731</v>
      </c>
      <c r="D16" s="57">
        <v>4.1712146728813071</v>
      </c>
    </row>
    <row r="17" spans="1:6" x14ac:dyDescent="0.35">
      <c r="A17" s="71">
        <v>43132</v>
      </c>
      <c r="B17" s="57">
        <v>5.1256059173635071</v>
      </c>
      <c r="C17" s="57">
        <v>4.9067713444553407</v>
      </c>
      <c r="D17" s="57">
        <v>4.2225423349614433</v>
      </c>
    </row>
    <row r="18" spans="1:6" x14ac:dyDescent="0.35">
      <c r="A18" s="71">
        <v>43160</v>
      </c>
      <c r="B18" s="57">
        <v>5.2123189790814095</v>
      </c>
      <c r="C18" s="57">
        <v>5.0632911392405111</v>
      </c>
      <c r="D18" s="57">
        <v>4.4151835643027049</v>
      </c>
    </row>
    <row r="19" spans="1:6" x14ac:dyDescent="0.35">
      <c r="A19" s="71">
        <v>43191</v>
      </c>
      <c r="B19" s="57">
        <v>5.6277456077778343</v>
      </c>
      <c r="C19" s="57">
        <v>5.344995140913511</v>
      </c>
      <c r="D19" s="57">
        <v>4.7559666428462766</v>
      </c>
      <c r="F19" s="12" t="s">
        <v>9</v>
      </c>
    </row>
    <row r="20" spans="1:6" x14ac:dyDescent="0.35">
      <c r="A20" s="71">
        <v>43221</v>
      </c>
      <c r="B20" s="57">
        <v>5.6277456077778343</v>
      </c>
      <c r="C20" s="57">
        <v>5.344995140913511</v>
      </c>
      <c r="D20" s="57">
        <v>4.7559666428462766</v>
      </c>
    </row>
    <row r="21" spans="1:6" x14ac:dyDescent="0.35">
      <c r="A21" s="71">
        <v>43252</v>
      </c>
      <c r="B21" s="57">
        <v>5.4568865041381365</v>
      </c>
      <c r="C21" s="57">
        <v>4.9227799227799407</v>
      </c>
      <c r="D21" s="57">
        <v>4.2585580141061952</v>
      </c>
    </row>
    <row r="22" spans="1:6" x14ac:dyDescent="0.35">
      <c r="A22" s="71">
        <v>43282</v>
      </c>
      <c r="B22" s="57">
        <v>5.5521916481344968</v>
      </c>
      <c r="C22" s="57">
        <v>4.9904030710172798</v>
      </c>
      <c r="D22" s="57">
        <v>4.3434386477731124</v>
      </c>
    </row>
    <row r="23" spans="1:6" x14ac:dyDescent="0.35">
      <c r="A23" s="71">
        <v>43313</v>
      </c>
      <c r="B23" s="57">
        <v>5.5521916481344968</v>
      </c>
      <c r="C23" s="57">
        <v>4.9904030710172798</v>
      </c>
      <c r="D23" s="57">
        <v>4.3434386477731124</v>
      </c>
    </row>
    <row r="24" spans="1:6" x14ac:dyDescent="0.35">
      <c r="A24" s="71">
        <v>43344</v>
      </c>
      <c r="B24" s="57">
        <v>5.8326937964372716</v>
      </c>
      <c r="C24" s="57">
        <v>5.1526717557252022</v>
      </c>
      <c r="D24" s="57">
        <v>4.540403567414919</v>
      </c>
      <c r="F24" s="68"/>
    </row>
    <row r="25" spans="1:6" x14ac:dyDescent="0.35">
      <c r="A25" s="71">
        <v>43374</v>
      </c>
      <c r="B25" s="57">
        <v>5.6832645207257171</v>
      </c>
      <c r="C25" s="57">
        <v>5.0524308865586232</v>
      </c>
      <c r="D25" s="57">
        <v>4.4221583291619737</v>
      </c>
    </row>
    <row r="26" spans="1:6" x14ac:dyDescent="0.35">
      <c r="A26" s="71">
        <v>43405</v>
      </c>
      <c r="B26" s="57">
        <v>5.8244583903620306</v>
      </c>
      <c r="C26" s="57">
        <v>5.1477597712106693</v>
      </c>
      <c r="D26" s="57">
        <v>4.5352679348434455</v>
      </c>
    </row>
    <row r="27" spans="1:6" x14ac:dyDescent="0.35">
      <c r="A27" s="71">
        <v>43435</v>
      </c>
      <c r="B27" s="57">
        <v>5.7164797717835336</v>
      </c>
      <c r="C27" s="57">
        <v>5.1282051282051322</v>
      </c>
      <c r="D27" s="57">
        <v>4.5148410591668187</v>
      </c>
    </row>
    <row r="28" spans="1:6" x14ac:dyDescent="0.35">
      <c r="A28" s="71">
        <v>43466</v>
      </c>
      <c r="B28" s="57">
        <v>5.8490607274518824</v>
      </c>
      <c r="C28" s="57">
        <v>5.2182163187855846</v>
      </c>
      <c r="D28" s="57">
        <v>4.6201346820018196</v>
      </c>
      <c r="F28" s="68"/>
    </row>
    <row r="29" spans="1:6" x14ac:dyDescent="0.35">
      <c r="A29" s="71">
        <v>43497</v>
      </c>
      <c r="B29" s="57">
        <v>5.8659501728781205</v>
      </c>
      <c r="C29" s="57">
        <v>5.2385406922357269</v>
      </c>
      <c r="D29" s="57">
        <v>4.5403283499626523</v>
      </c>
    </row>
    <row r="30" spans="1:6" x14ac:dyDescent="0.35">
      <c r="A30" s="71">
        <v>43525</v>
      </c>
      <c r="B30" s="57">
        <v>5.9062030461428661</v>
      </c>
      <c r="C30" s="57">
        <v>4.9119555143651406</v>
      </c>
      <c r="D30" s="57">
        <v>4.1569481730850066</v>
      </c>
    </row>
    <row r="31" spans="1:6" x14ac:dyDescent="0.35">
      <c r="A31" s="71">
        <v>43556</v>
      </c>
      <c r="B31" s="57">
        <v>5.4586433104125032</v>
      </c>
      <c r="C31" s="57">
        <v>4.6125461254612476</v>
      </c>
      <c r="D31" s="57">
        <v>3.7693165665450223</v>
      </c>
    </row>
    <row r="32" spans="1:6" ht="15" customHeight="1" x14ac:dyDescent="0.35">
      <c r="A32" s="71">
        <v>43586</v>
      </c>
      <c r="B32" s="57">
        <v>5.4586433104125032</v>
      </c>
      <c r="C32" s="57">
        <v>4.6125461254612476</v>
      </c>
      <c r="D32" s="57">
        <v>3.7729666286561603</v>
      </c>
      <c r="F32" s="68"/>
    </row>
    <row r="33" spans="1:6" ht="15" customHeight="1" x14ac:dyDescent="0.35">
      <c r="A33" s="71">
        <v>43617</v>
      </c>
      <c r="B33" s="57">
        <v>5.415604094425519</v>
      </c>
      <c r="C33" s="57">
        <v>4.7838086476540864</v>
      </c>
      <c r="D33" s="57">
        <v>3.9807207099135988</v>
      </c>
    </row>
    <row r="34" spans="1:6" ht="15" customHeight="1" x14ac:dyDescent="0.35">
      <c r="A34" s="71">
        <v>43647</v>
      </c>
      <c r="B34" s="57">
        <v>5.2304667329476695</v>
      </c>
      <c r="C34" s="57">
        <v>4.6617915904936025</v>
      </c>
      <c r="D34" s="57">
        <v>3.8410071798668177</v>
      </c>
    </row>
    <row r="35" spans="1:6" ht="15" customHeight="1" x14ac:dyDescent="0.35">
      <c r="A35" s="71">
        <v>43678</v>
      </c>
      <c r="B35" s="57">
        <v>5.2304667329476695</v>
      </c>
      <c r="C35" s="57">
        <v>4.6617915904936025</v>
      </c>
      <c r="D35" s="57">
        <v>3.8410071798668177</v>
      </c>
    </row>
    <row r="36" spans="1:6" ht="15" customHeight="1" x14ac:dyDescent="0.35">
      <c r="A36" s="71">
        <v>43709</v>
      </c>
      <c r="B36" s="57">
        <v>4.844333568496384</v>
      </c>
      <c r="C36" s="57">
        <v>4.1742286751361046</v>
      </c>
      <c r="D36" s="57">
        <v>3.2661249684516669</v>
      </c>
      <c r="F36" s="68"/>
    </row>
    <row r="37" spans="1:6" ht="15" customHeight="1" x14ac:dyDescent="0.35">
      <c r="A37" s="71">
        <v>43739</v>
      </c>
      <c r="B37" s="57">
        <v>4.844333568496384</v>
      </c>
      <c r="C37" s="57">
        <v>4.1742286751361046</v>
      </c>
      <c r="D37" s="57">
        <v>3.2661249684516669</v>
      </c>
    </row>
    <row r="38" spans="1:6" ht="15" customHeight="1" x14ac:dyDescent="0.35">
      <c r="A38" s="71">
        <v>43770</v>
      </c>
      <c r="B38" s="57">
        <v>4.8378701269371494</v>
      </c>
      <c r="C38" s="57">
        <v>4.1704442429737254</v>
      </c>
      <c r="D38" s="57">
        <v>3.2625909448194212</v>
      </c>
    </row>
    <row r="39" spans="1:6" ht="15" customHeight="1" x14ac:dyDescent="0.35">
      <c r="A39" s="71">
        <v>43800</v>
      </c>
      <c r="B39" s="57">
        <v>4.8024270657039292</v>
      </c>
      <c r="C39" s="57">
        <v>4.0650406504064929</v>
      </c>
      <c r="D39" s="57">
        <v>3.140794950670589</v>
      </c>
    </row>
    <row r="40" spans="1:6" ht="15" customHeight="1" x14ac:dyDescent="0.35">
      <c r="A40" s="71">
        <v>43831</v>
      </c>
      <c r="B40" s="57">
        <v>4.6568180937017978</v>
      </c>
      <c r="C40" s="57">
        <v>3.9675383228133354</v>
      </c>
      <c r="D40" s="57">
        <v>3.0286074330424073</v>
      </c>
    </row>
    <row r="41" spans="1:6" ht="15" customHeight="1" x14ac:dyDescent="0.35">
      <c r="A41" s="71">
        <v>43862</v>
      </c>
      <c r="B41" s="57">
        <v>5.0802296023408022</v>
      </c>
      <c r="C41" s="57">
        <v>4.2666666666666631</v>
      </c>
      <c r="D41" s="57">
        <v>3.1631770941170645</v>
      </c>
    </row>
    <row r="42" spans="1:6" ht="15" customHeight="1" x14ac:dyDescent="0.35">
      <c r="A42" s="71">
        <v>43891</v>
      </c>
      <c r="B42" s="57">
        <v>4.8641160833583497</v>
      </c>
      <c r="C42" s="57">
        <v>4.1519434628975338</v>
      </c>
      <c r="D42" s="57">
        <v>3.0330161097599451</v>
      </c>
    </row>
    <row r="43" spans="1:6" ht="15" customHeight="1" x14ac:dyDescent="0.35">
      <c r="A43" s="71">
        <v>43922</v>
      </c>
      <c r="B43" s="57">
        <v>4.7228002204574571</v>
      </c>
      <c r="C43" s="57">
        <v>4.0564373897707284</v>
      </c>
      <c r="D43" s="57">
        <v>2.9271008544374588</v>
      </c>
    </row>
    <row r="44" spans="1:6" ht="15" customHeight="1" x14ac:dyDescent="0.35">
      <c r="A44" s="71">
        <v>43952</v>
      </c>
      <c r="B44" s="57">
        <v>4.7228002204574571</v>
      </c>
      <c r="C44" s="57">
        <v>4.0564373897707284</v>
      </c>
      <c r="D44" s="57">
        <v>2.9234805444160461</v>
      </c>
    </row>
    <row r="45" spans="1:6" ht="15" customHeight="1" x14ac:dyDescent="0.35">
      <c r="A45" s="71">
        <v>43983</v>
      </c>
      <c r="B45" s="57">
        <v>4.6221460553451443</v>
      </c>
      <c r="C45" s="57">
        <v>3.6874451273046338</v>
      </c>
      <c r="D45" s="57">
        <v>2.4844286374126057</v>
      </c>
    </row>
    <row r="46" spans="1:6" ht="15" customHeight="1" x14ac:dyDescent="0.35">
      <c r="A46" s="71">
        <v>44013</v>
      </c>
      <c r="B46" s="57">
        <v>4.9694857732648146</v>
      </c>
      <c r="C46" s="57">
        <v>3.9301310043668103</v>
      </c>
      <c r="D46" s="57">
        <v>2.7844173709888898</v>
      </c>
    </row>
    <row r="47" spans="1:6" ht="15" customHeight="1" x14ac:dyDescent="0.35">
      <c r="A47" s="71">
        <v>44044</v>
      </c>
      <c r="B47" s="57">
        <v>4.9694857732648146</v>
      </c>
      <c r="C47" s="57">
        <v>3.9301310043668103</v>
      </c>
      <c r="D47" s="57">
        <v>2.7862894085367351</v>
      </c>
    </row>
    <row r="48" spans="1:6" x14ac:dyDescent="0.35">
      <c r="A48" s="71">
        <v>44075</v>
      </c>
      <c r="B48" s="57">
        <v>4.9706346066438867</v>
      </c>
      <c r="C48" s="57">
        <v>3.832752613240431</v>
      </c>
      <c r="D48" s="57">
        <v>2.6707617568404229</v>
      </c>
    </row>
    <row r="49" spans="1:4" x14ac:dyDescent="0.35">
      <c r="A49" s="71">
        <v>44105</v>
      </c>
      <c r="B49" s="57">
        <v>4.9706346066438867</v>
      </c>
      <c r="C49" s="57">
        <v>3.832752613240431</v>
      </c>
      <c r="D49" s="57">
        <v>2.6707617568404229</v>
      </c>
    </row>
    <row r="50" spans="1:4" x14ac:dyDescent="0.35">
      <c r="A50" s="71">
        <v>44136</v>
      </c>
      <c r="B50" s="57">
        <v>4.8370429240200741</v>
      </c>
      <c r="C50" s="57">
        <v>3.7423846823324558</v>
      </c>
      <c r="D50" s="57">
        <v>2.5631795575587368</v>
      </c>
    </row>
    <row r="51" spans="1:4" x14ac:dyDescent="0.35">
      <c r="A51" s="71">
        <v>44166</v>
      </c>
      <c r="B51" s="57">
        <v>4.9471547882742106</v>
      </c>
      <c r="C51" s="57">
        <v>3.732638888888884</v>
      </c>
      <c r="D51" s="57">
        <v>2.5551474252905493</v>
      </c>
    </row>
    <row r="52" spans="1:4" x14ac:dyDescent="0.35">
      <c r="A52" s="71">
        <v>44197</v>
      </c>
      <c r="B52" s="57">
        <v>4.8139372237433031</v>
      </c>
      <c r="C52" s="57">
        <v>3.6426712922810189</v>
      </c>
      <c r="D52" s="57">
        <v>2.448134897601606</v>
      </c>
    </row>
    <row r="53" spans="1:4" x14ac:dyDescent="0.35">
      <c r="A53" s="71">
        <v>44228</v>
      </c>
      <c r="B53" s="57">
        <v>3.4567999648436043</v>
      </c>
      <c r="C53" s="57">
        <v>2.7280477408354598</v>
      </c>
      <c r="D53" s="57">
        <v>2.3034481788300809</v>
      </c>
    </row>
    <row r="54" spans="1:4" x14ac:dyDescent="0.35">
      <c r="A54" s="70"/>
      <c r="B54" s="58"/>
      <c r="C54" s="58"/>
      <c r="D54" s="58"/>
    </row>
    <row r="55" spans="1:4" x14ac:dyDescent="0.35">
      <c r="A55" s="17" t="s">
        <v>49</v>
      </c>
      <c r="B55" s="58"/>
      <c r="C55" s="58"/>
      <c r="D55" s="58"/>
    </row>
    <row r="56" spans="1:4" x14ac:dyDescent="0.35">
      <c r="A56" s="1"/>
      <c r="B56" s="58"/>
      <c r="C56" s="58"/>
      <c r="D56" s="58"/>
    </row>
    <row r="57" spans="1:4" x14ac:dyDescent="0.35">
      <c r="A57" s="1"/>
      <c r="B57" s="58"/>
      <c r="C57" s="58"/>
      <c r="D57" s="58"/>
    </row>
    <row r="58" spans="1:4" x14ac:dyDescent="0.35">
      <c r="A58" s="1"/>
      <c r="B58" s="58"/>
      <c r="C58" s="58"/>
      <c r="D58" s="58"/>
    </row>
    <row r="59" spans="1:4" x14ac:dyDescent="0.35">
      <c r="A59" s="1"/>
      <c r="B59" s="58"/>
      <c r="C59" s="58"/>
      <c r="D59" s="58"/>
    </row>
    <row r="60" spans="1:4" x14ac:dyDescent="0.35">
      <c r="A60" s="1"/>
      <c r="B60" s="58"/>
      <c r="C60" s="58"/>
      <c r="D60" s="58"/>
    </row>
    <row r="61" spans="1:4" x14ac:dyDescent="0.35">
      <c r="A61" s="1"/>
      <c r="B61" s="58"/>
      <c r="C61" s="58"/>
      <c r="D61" s="58"/>
    </row>
    <row r="62" spans="1:4" x14ac:dyDescent="0.35">
      <c r="A62" s="1"/>
      <c r="B62" s="58"/>
      <c r="C62" s="58"/>
      <c r="D62" s="58"/>
    </row>
    <row r="63" spans="1:4" x14ac:dyDescent="0.35">
      <c r="A63" s="1"/>
      <c r="B63" s="58"/>
      <c r="C63" s="58"/>
      <c r="D63" s="58"/>
    </row>
  </sheetData>
  <hyperlinks>
    <hyperlink ref="D22" location="Contents!A1" display="Back to content"/>
    <hyperlink ref="D20" location="Contents!A1" display="Back to contents"/>
    <hyperlink ref="F19" location="Contents!A1" display="Back to contents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showGridLines="0" workbookViewId="0">
      <selection activeCell="F39" sqref="F39"/>
    </sheetView>
  </sheetViews>
  <sheetFormatPr defaultRowHeight="14.5" x14ac:dyDescent="0.35"/>
  <cols>
    <col min="1" max="1" width="10.1796875" customWidth="1"/>
    <col min="2" max="2" width="11.1796875" customWidth="1"/>
    <col min="3" max="4" width="15.81640625" customWidth="1"/>
  </cols>
  <sheetData>
    <row r="1" spans="1:6" x14ac:dyDescent="0.35">
      <c r="A1" s="5" t="str">
        <f>CONCATENATE("Figure 5.6 ",Contents!C9)</f>
        <v>Figure 5.6 Core goods inflation</v>
      </c>
    </row>
    <row r="2" spans="1:6" x14ac:dyDescent="0.35">
      <c r="A2" s="5"/>
    </row>
    <row r="3" spans="1:6" ht="43.5" x14ac:dyDescent="0.35">
      <c r="A3" s="37" t="s">
        <v>16</v>
      </c>
      <c r="B3" s="37" t="s">
        <v>12</v>
      </c>
      <c r="C3" s="37" t="s">
        <v>72</v>
      </c>
      <c r="D3" s="37" t="s">
        <v>73</v>
      </c>
    </row>
    <row r="4" spans="1:6" x14ac:dyDescent="0.35">
      <c r="A4" s="16" t="s">
        <v>205</v>
      </c>
      <c r="B4" s="36">
        <v>4.81750978</v>
      </c>
      <c r="C4" s="36"/>
      <c r="D4" s="36"/>
    </row>
    <row r="5" spans="1:6" x14ac:dyDescent="0.35">
      <c r="A5" s="16" t="s">
        <v>206</v>
      </c>
      <c r="B5" s="36">
        <v>3.68068464</v>
      </c>
      <c r="C5" s="36"/>
      <c r="D5" s="36"/>
    </row>
    <row r="6" spans="1:6" x14ac:dyDescent="0.35">
      <c r="A6" s="16" t="s">
        <v>207</v>
      </c>
      <c r="B6" s="36">
        <v>2.6975741599999998</v>
      </c>
      <c r="C6" s="36"/>
      <c r="D6" s="36"/>
    </row>
    <row r="7" spans="1:6" x14ac:dyDescent="0.35">
      <c r="A7" s="16" t="s">
        <v>208</v>
      </c>
      <c r="B7" s="36">
        <v>2.1046559500000002</v>
      </c>
      <c r="C7" s="36"/>
      <c r="D7" s="36"/>
    </row>
    <row r="8" spans="1:6" x14ac:dyDescent="0.35">
      <c r="A8" s="16" t="s">
        <v>209</v>
      </c>
      <c r="B8" s="36">
        <v>2.14189827</v>
      </c>
      <c r="C8" s="36"/>
      <c r="D8" s="36"/>
    </row>
    <row r="9" spans="1:6" x14ac:dyDescent="0.35">
      <c r="A9" s="16" t="s">
        <v>210</v>
      </c>
      <c r="B9" s="36">
        <v>2.39976995</v>
      </c>
      <c r="C9" s="36"/>
      <c r="D9" s="36"/>
    </row>
    <row r="10" spans="1:6" x14ac:dyDescent="0.35">
      <c r="A10" s="16" t="s">
        <v>211</v>
      </c>
      <c r="B10" s="36">
        <v>2.2077264300000001</v>
      </c>
      <c r="C10" s="36"/>
      <c r="D10" s="36"/>
    </row>
    <row r="11" spans="1:6" x14ac:dyDescent="0.35">
      <c r="A11" s="16" t="s">
        <v>212</v>
      </c>
      <c r="B11" s="36">
        <v>2.4699255199999999</v>
      </c>
      <c r="C11" s="36"/>
      <c r="D11" s="36"/>
    </row>
    <row r="12" spans="1:6" x14ac:dyDescent="0.35">
      <c r="A12" s="16" t="s">
        <v>213</v>
      </c>
      <c r="B12" s="36">
        <v>2.8729380999999998</v>
      </c>
      <c r="C12" s="36"/>
      <c r="D12" s="36"/>
    </row>
    <row r="13" spans="1:6" x14ac:dyDescent="0.35">
      <c r="A13" s="16" t="s">
        <v>214</v>
      </c>
      <c r="B13" s="36">
        <v>3.0954343099999999</v>
      </c>
      <c r="C13" s="36"/>
      <c r="D13" s="36"/>
    </row>
    <row r="14" spans="1:6" x14ac:dyDescent="0.35">
      <c r="A14" s="16" t="s">
        <v>215</v>
      </c>
      <c r="B14" s="36">
        <v>3.45775612</v>
      </c>
      <c r="C14" s="36"/>
      <c r="D14" s="36"/>
    </row>
    <row r="15" spans="1:6" x14ac:dyDescent="0.35">
      <c r="A15" s="16" t="s">
        <v>216</v>
      </c>
      <c r="B15" s="36">
        <v>3.08523456</v>
      </c>
      <c r="C15" s="36"/>
      <c r="D15" s="36"/>
    </row>
    <row r="16" spans="1:6" x14ac:dyDescent="0.35">
      <c r="A16" s="16" t="s">
        <v>185</v>
      </c>
      <c r="B16" s="36">
        <v>2.6465861799999999</v>
      </c>
      <c r="C16" s="36"/>
      <c r="D16" s="36"/>
      <c r="F16" s="12" t="s">
        <v>9</v>
      </c>
    </row>
    <row r="17" spans="1:7" x14ac:dyDescent="0.35">
      <c r="A17" s="16" t="s">
        <v>189</v>
      </c>
      <c r="B17" s="36">
        <v>1.2734501899999999</v>
      </c>
      <c r="C17" s="38">
        <v>1.24718</v>
      </c>
      <c r="D17" s="36"/>
    </row>
    <row r="18" spans="1:7" x14ac:dyDescent="0.35">
      <c r="A18" s="16" t="s">
        <v>193</v>
      </c>
      <c r="B18" s="36">
        <v>1.89003831</v>
      </c>
      <c r="C18" s="38">
        <v>1.9669399999999999</v>
      </c>
      <c r="D18" s="36"/>
      <c r="G18" s="18"/>
    </row>
    <row r="19" spans="1:7" x14ac:dyDescent="0.35">
      <c r="A19" s="16" t="s">
        <v>194</v>
      </c>
      <c r="B19" s="36">
        <v>2.5</v>
      </c>
      <c r="C19" s="38">
        <v>2.7383199999999999</v>
      </c>
      <c r="D19" s="38">
        <v>2.5</v>
      </c>
    </row>
    <row r="20" spans="1:7" x14ac:dyDescent="0.35">
      <c r="A20" s="16" t="s">
        <v>186</v>
      </c>
      <c r="B20" s="36"/>
      <c r="C20" s="38">
        <v>2.9643870799999998</v>
      </c>
      <c r="D20" s="38">
        <v>2.6081099999999999</v>
      </c>
    </row>
    <row r="21" spans="1:7" x14ac:dyDescent="0.35">
      <c r="A21" s="16" t="s">
        <v>190</v>
      </c>
      <c r="B21" s="36"/>
      <c r="C21" s="38">
        <v>3.7020779099999999</v>
      </c>
      <c r="D21" s="38">
        <v>3.6592600000000002</v>
      </c>
    </row>
    <row r="22" spans="1:7" x14ac:dyDescent="0.35">
      <c r="A22" s="16" t="s">
        <v>195</v>
      </c>
      <c r="B22" s="36"/>
      <c r="C22" s="38">
        <v>3.4120849899999999</v>
      </c>
      <c r="D22" s="38">
        <v>3.5367199999999999</v>
      </c>
    </row>
    <row r="23" spans="1:7" x14ac:dyDescent="0.35">
      <c r="A23" s="16" t="s">
        <v>196</v>
      </c>
      <c r="B23" s="36"/>
      <c r="C23" s="38">
        <v>3.5440323399999998</v>
      </c>
      <c r="D23" s="38">
        <v>3.7094399999999998</v>
      </c>
    </row>
    <row r="24" spans="1:7" x14ac:dyDescent="0.35">
      <c r="A24" s="16" t="s">
        <v>187</v>
      </c>
      <c r="B24" s="36"/>
      <c r="C24" s="38">
        <v>3.64906525</v>
      </c>
      <c r="D24" s="38">
        <v>3.6789200000000002</v>
      </c>
    </row>
    <row r="25" spans="1:7" x14ac:dyDescent="0.35">
      <c r="A25" s="16" t="s">
        <v>191</v>
      </c>
      <c r="B25" s="36"/>
      <c r="C25" s="38">
        <v>3.60916646</v>
      </c>
      <c r="D25" s="38">
        <v>3.7233499999999999</v>
      </c>
    </row>
    <row r="26" spans="1:7" x14ac:dyDescent="0.35">
      <c r="A26" s="16" t="s">
        <v>197</v>
      </c>
      <c r="B26" s="36"/>
      <c r="C26" s="38">
        <v>3.76177837</v>
      </c>
      <c r="D26" s="38">
        <v>3.80321</v>
      </c>
    </row>
    <row r="27" spans="1:7" x14ac:dyDescent="0.35">
      <c r="A27" s="16" t="s">
        <v>198</v>
      </c>
      <c r="B27" s="36"/>
      <c r="C27" s="38">
        <v>3.9592876399999999</v>
      </c>
      <c r="D27" s="38">
        <v>3.9454500000000001</v>
      </c>
    </row>
    <row r="28" spans="1:7" x14ac:dyDescent="0.35">
      <c r="A28" s="16" t="s">
        <v>188</v>
      </c>
      <c r="B28" s="36"/>
      <c r="C28" s="38">
        <v>4.5</v>
      </c>
      <c r="D28" s="38">
        <v>4.1318000000000001</v>
      </c>
    </row>
    <row r="29" spans="1:7" x14ac:dyDescent="0.35">
      <c r="A29" s="16" t="s">
        <v>192</v>
      </c>
      <c r="B29" s="36"/>
      <c r="C29" s="38">
        <v>4.5</v>
      </c>
      <c r="D29" s="38">
        <v>4.2761100000000001</v>
      </c>
    </row>
    <row r="30" spans="1:7" x14ac:dyDescent="0.35">
      <c r="A30" s="16" t="s">
        <v>199</v>
      </c>
      <c r="B30" s="36"/>
      <c r="C30" s="38">
        <v>4.5</v>
      </c>
      <c r="D30" s="38">
        <v>4.4024000000000001</v>
      </c>
    </row>
    <row r="31" spans="1:7" x14ac:dyDescent="0.35">
      <c r="A31" s="16" t="s">
        <v>200</v>
      </c>
      <c r="B31" s="36"/>
      <c r="C31" s="38">
        <v>4.5</v>
      </c>
      <c r="D31" s="38">
        <v>4.5204899999999997</v>
      </c>
    </row>
    <row r="32" spans="1:7" x14ac:dyDescent="0.35">
      <c r="B32" s="2"/>
      <c r="C32" s="2"/>
    </row>
    <row r="33" spans="1:3" x14ac:dyDescent="0.35">
      <c r="A33" s="8" t="s">
        <v>24</v>
      </c>
      <c r="B33" s="2"/>
      <c r="C33" s="2"/>
    </row>
    <row r="34" spans="1:3" x14ac:dyDescent="0.35">
      <c r="A34" s="17" t="s">
        <v>49</v>
      </c>
      <c r="B34" s="2"/>
      <c r="C34" s="2"/>
    </row>
    <row r="35" spans="1:3" x14ac:dyDescent="0.35">
      <c r="B35" s="2"/>
      <c r="C35" s="2"/>
    </row>
    <row r="36" spans="1:3" x14ac:dyDescent="0.35">
      <c r="B36" s="2"/>
      <c r="C36" s="2"/>
    </row>
    <row r="37" spans="1:3" x14ac:dyDescent="0.35">
      <c r="B37" s="2"/>
      <c r="C37" s="2"/>
    </row>
    <row r="38" spans="1:3" x14ac:dyDescent="0.35">
      <c r="B38" s="2"/>
      <c r="C38" s="2"/>
    </row>
    <row r="39" spans="1:3" x14ac:dyDescent="0.35">
      <c r="B39" s="2"/>
      <c r="C39" s="2"/>
    </row>
    <row r="40" spans="1:3" x14ac:dyDescent="0.35">
      <c r="B40" s="2"/>
      <c r="C40" s="2"/>
    </row>
    <row r="41" spans="1:3" x14ac:dyDescent="0.35">
      <c r="B41" s="2"/>
      <c r="C41" s="2"/>
    </row>
    <row r="42" spans="1:3" x14ac:dyDescent="0.35">
      <c r="B42" s="2"/>
      <c r="C42" s="2"/>
    </row>
    <row r="43" spans="1:3" x14ac:dyDescent="0.35">
      <c r="B43" s="2"/>
      <c r="C43" s="2"/>
    </row>
    <row r="44" spans="1:3" x14ac:dyDescent="0.35">
      <c r="B44" s="2"/>
      <c r="C44" s="2"/>
    </row>
    <row r="45" spans="1:3" x14ac:dyDescent="0.35">
      <c r="B45" s="2"/>
      <c r="C45" s="2"/>
    </row>
    <row r="46" spans="1:3" x14ac:dyDescent="0.35">
      <c r="B46" s="2"/>
      <c r="C46" s="2"/>
    </row>
    <row r="47" spans="1:3" x14ac:dyDescent="0.35">
      <c r="B47" s="2"/>
      <c r="C47" s="2"/>
    </row>
    <row r="48" spans="1:3" x14ac:dyDescent="0.35">
      <c r="B48" s="2"/>
      <c r="C48" s="2"/>
    </row>
    <row r="49" spans="2:3" x14ac:dyDescent="0.35">
      <c r="B49" s="2"/>
      <c r="C49" s="2"/>
    </row>
    <row r="50" spans="2:3" x14ac:dyDescent="0.35">
      <c r="B50" s="2"/>
      <c r="C50" s="2"/>
    </row>
    <row r="51" spans="2:3" x14ac:dyDescent="0.35">
      <c r="B51" s="2"/>
      <c r="C51" s="2"/>
    </row>
    <row r="52" spans="2:3" x14ac:dyDescent="0.35">
      <c r="B52" s="2"/>
      <c r="C52" s="2"/>
    </row>
    <row r="53" spans="2:3" x14ac:dyDescent="0.35">
      <c r="B53" s="2"/>
      <c r="C53" s="2"/>
    </row>
    <row r="54" spans="2:3" x14ac:dyDescent="0.35">
      <c r="B54" s="2"/>
      <c r="C54" s="2"/>
    </row>
    <row r="55" spans="2:3" x14ac:dyDescent="0.35">
      <c r="B55" s="2"/>
      <c r="C55" s="2"/>
    </row>
    <row r="56" spans="2:3" x14ac:dyDescent="0.35">
      <c r="B56" s="2"/>
      <c r="C56" s="2"/>
    </row>
    <row r="57" spans="2:3" x14ac:dyDescent="0.35">
      <c r="B57" s="2"/>
      <c r="C57" s="2"/>
    </row>
    <row r="58" spans="2:3" x14ac:dyDescent="0.35">
      <c r="B58" s="2"/>
      <c r="C58" s="2"/>
    </row>
    <row r="59" spans="2:3" x14ac:dyDescent="0.35">
      <c r="B59" s="2"/>
      <c r="C59" s="2"/>
    </row>
    <row r="60" spans="2:3" x14ac:dyDescent="0.35">
      <c r="B60" s="2"/>
      <c r="C60" s="2"/>
    </row>
    <row r="61" spans="2:3" x14ac:dyDescent="0.35">
      <c r="B61" s="2"/>
      <c r="C61" s="2"/>
    </row>
    <row r="62" spans="2:3" x14ac:dyDescent="0.35">
      <c r="B62" s="2"/>
      <c r="C62" s="2"/>
    </row>
    <row r="63" spans="2:3" x14ac:dyDescent="0.35">
      <c r="B63" s="2"/>
      <c r="C63" s="2"/>
    </row>
    <row r="64" spans="2:3" x14ac:dyDescent="0.35">
      <c r="B64" s="2"/>
      <c r="C64" s="2"/>
    </row>
    <row r="65" spans="2:3" x14ac:dyDescent="0.35">
      <c r="B65" s="2"/>
      <c r="C65" s="2"/>
    </row>
    <row r="66" spans="2:3" x14ac:dyDescent="0.35">
      <c r="B66" s="2"/>
      <c r="C66" s="2"/>
    </row>
    <row r="67" spans="2:3" x14ac:dyDescent="0.35">
      <c r="B67" s="2"/>
      <c r="C67" s="2"/>
    </row>
    <row r="68" spans="2:3" x14ac:dyDescent="0.35">
      <c r="B68" s="2"/>
      <c r="C68" s="2"/>
    </row>
    <row r="69" spans="2:3" x14ac:dyDescent="0.35">
      <c r="B69" s="2"/>
      <c r="C69" s="2"/>
    </row>
    <row r="70" spans="2:3" x14ac:dyDescent="0.35">
      <c r="B70" s="2"/>
      <c r="C70" s="2"/>
    </row>
    <row r="71" spans="2:3" x14ac:dyDescent="0.35">
      <c r="B71" s="2"/>
      <c r="C71" s="2"/>
    </row>
  </sheetData>
  <hyperlinks>
    <hyperlink ref="F18:G18" location="Contents!A1" display="Back to content"/>
    <hyperlink ref="F16" location="Contents!A1" display="Back to contents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zoomScaleNormal="100" workbookViewId="0">
      <selection activeCell="F18" sqref="F18:G18"/>
    </sheetView>
  </sheetViews>
  <sheetFormatPr defaultColWidth="9.1796875" defaultRowHeight="14.5" x14ac:dyDescent="0.35"/>
  <cols>
    <col min="1" max="1" width="9.54296875" style="31" customWidth="1"/>
    <col min="2" max="2" width="16.81640625" style="8" bestFit="1" customWidth="1"/>
    <col min="3" max="3" width="8.453125" style="8" bestFit="1" customWidth="1"/>
    <col min="4" max="5" width="7.453125" style="8" customWidth="1"/>
    <col min="6" max="16384" width="9.1796875" style="8"/>
  </cols>
  <sheetData>
    <row r="1" spans="1:4" x14ac:dyDescent="0.35">
      <c r="A1" s="5" t="str">
        <f>CONCATENATE("Figure 5.7 ",Contents!C10)</f>
        <v>Figure 5.7 New vehicle CPI versus NEER</v>
      </c>
    </row>
    <row r="2" spans="1:4" x14ac:dyDescent="0.35">
      <c r="A2" s="5"/>
    </row>
    <row r="3" spans="1:4" x14ac:dyDescent="0.35">
      <c r="A3" s="42" t="s">
        <v>16</v>
      </c>
      <c r="B3" s="42" t="s">
        <v>66</v>
      </c>
      <c r="C3" s="42" t="s">
        <v>67</v>
      </c>
      <c r="D3" s="15"/>
    </row>
    <row r="4" spans="1:4" ht="15" customHeight="1" x14ac:dyDescent="0.35">
      <c r="A4" s="39">
        <v>42370</v>
      </c>
      <c r="B4" s="40">
        <v>9.1246014322262212</v>
      </c>
      <c r="C4" s="40">
        <v>5.2631578947368363</v>
      </c>
    </row>
    <row r="5" spans="1:4" ht="15" customHeight="1" x14ac:dyDescent="0.35">
      <c r="A5" s="41">
        <v>42401</v>
      </c>
      <c r="B5" s="40">
        <v>11.904362403359206</v>
      </c>
      <c r="C5" s="40">
        <v>5.5872291904218718</v>
      </c>
    </row>
    <row r="6" spans="1:4" ht="15" customHeight="1" x14ac:dyDescent="0.35">
      <c r="A6" s="39">
        <v>42430</v>
      </c>
      <c r="B6" s="40">
        <v>13.980503812179402</v>
      </c>
      <c r="C6" s="40">
        <v>8.086560364464713</v>
      </c>
    </row>
    <row r="7" spans="1:4" ht="15" customHeight="1" x14ac:dyDescent="0.35">
      <c r="A7" s="41">
        <v>42461</v>
      </c>
      <c r="B7" s="40">
        <v>15.594118898966164</v>
      </c>
      <c r="C7" s="40">
        <v>8.6560364464692618</v>
      </c>
    </row>
    <row r="8" spans="1:4" ht="15" customHeight="1" x14ac:dyDescent="0.35">
      <c r="A8" s="39">
        <v>42491</v>
      </c>
      <c r="B8" s="40">
        <v>17.337414830566491</v>
      </c>
      <c r="C8" s="40">
        <v>8.9366515837103968</v>
      </c>
    </row>
    <row r="9" spans="1:4" ht="15" customHeight="1" x14ac:dyDescent="0.35">
      <c r="A9" s="41">
        <v>42522</v>
      </c>
      <c r="B9" s="40">
        <v>18.569895533398206</v>
      </c>
      <c r="C9" s="40">
        <v>8.9265536723163841</v>
      </c>
    </row>
    <row r="10" spans="1:4" ht="15" customHeight="1" x14ac:dyDescent="0.35">
      <c r="A10" s="39">
        <v>42552</v>
      </c>
      <c r="B10" s="40">
        <v>19.257984398027116</v>
      </c>
      <c r="C10" s="40">
        <v>10.496613995485337</v>
      </c>
    </row>
    <row r="11" spans="1:4" ht="15" customHeight="1" x14ac:dyDescent="0.35">
      <c r="A11" s="41">
        <v>42583</v>
      </c>
      <c r="B11" s="40">
        <v>18.991503509650801</v>
      </c>
      <c r="C11" s="40">
        <v>10.302351623740202</v>
      </c>
    </row>
    <row r="12" spans="1:4" ht="15" customHeight="1" x14ac:dyDescent="0.35">
      <c r="A12" s="39">
        <v>42614</v>
      </c>
      <c r="B12" s="40">
        <v>18.152622967843616</v>
      </c>
      <c r="C12" s="40">
        <v>10.961968680089473</v>
      </c>
    </row>
    <row r="13" spans="1:4" ht="15" customHeight="1" x14ac:dyDescent="0.35">
      <c r="A13" s="41">
        <v>42644</v>
      </c>
      <c r="B13" s="40">
        <v>17.267452214676357</v>
      </c>
      <c r="C13" s="40">
        <v>9.7345132743362761</v>
      </c>
    </row>
    <row r="14" spans="1:4" ht="15" customHeight="1" x14ac:dyDescent="0.35">
      <c r="A14" s="39">
        <v>42675</v>
      </c>
      <c r="B14" s="40">
        <v>15.696107867188344</v>
      </c>
      <c r="C14" s="40">
        <v>10.276243093922655</v>
      </c>
    </row>
    <row r="15" spans="1:4" ht="15" customHeight="1" x14ac:dyDescent="0.35">
      <c r="A15" s="41">
        <v>42705</v>
      </c>
      <c r="B15" s="40">
        <v>13.181975670743258</v>
      </c>
      <c r="C15" s="40">
        <v>10.497237569060779</v>
      </c>
    </row>
    <row r="16" spans="1:4" ht="15" customHeight="1" x14ac:dyDescent="0.35">
      <c r="A16" s="39">
        <v>42736</v>
      </c>
      <c r="B16" s="40">
        <v>8.9496273747252548</v>
      </c>
      <c r="C16" s="40">
        <v>9.6739130434782652</v>
      </c>
    </row>
    <row r="17" spans="1:7" ht="15" customHeight="1" x14ac:dyDescent="0.35">
      <c r="A17" s="41">
        <v>42767</v>
      </c>
      <c r="B17" s="40">
        <v>4.9713814650649573</v>
      </c>
      <c r="C17" s="40">
        <v>9.2872570194384441</v>
      </c>
    </row>
    <row r="18" spans="1:7" ht="15" customHeight="1" x14ac:dyDescent="0.35">
      <c r="A18" s="39">
        <v>42795</v>
      </c>
      <c r="B18" s="40">
        <v>1.3621334442352329</v>
      </c>
      <c r="C18" s="40">
        <v>6.6385669125395008</v>
      </c>
      <c r="F18" s="73" t="s">
        <v>9</v>
      </c>
      <c r="G18" s="73"/>
    </row>
    <row r="19" spans="1:7" ht="15" customHeight="1" x14ac:dyDescent="0.35">
      <c r="A19" s="41">
        <v>42826</v>
      </c>
      <c r="B19" s="40">
        <v>-1.3381000601635982</v>
      </c>
      <c r="C19" s="40">
        <v>6.2893081761006275</v>
      </c>
    </row>
    <row r="20" spans="1:7" ht="15" customHeight="1" x14ac:dyDescent="0.35">
      <c r="A20" s="39">
        <v>42856</v>
      </c>
      <c r="B20" s="40">
        <v>-4.7029975266429354</v>
      </c>
      <c r="C20" s="40">
        <v>5.3997923156801741</v>
      </c>
    </row>
    <row r="21" spans="1:7" ht="15" customHeight="1" x14ac:dyDescent="0.35">
      <c r="A21" s="41">
        <v>42887</v>
      </c>
      <c r="B21" s="40">
        <v>-7.5395501739672772</v>
      </c>
      <c r="C21" s="40">
        <v>5.2904564315352731</v>
      </c>
    </row>
    <row r="22" spans="1:7" ht="15" customHeight="1" x14ac:dyDescent="0.35">
      <c r="A22" s="39">
        <v>42917</v>
      </c>
      <c r="B22" s="40">
        <v>-9.2490540925579907</v>
      </c>
      <c r="C22" s="40">
        <v>3.8815117466802773</v>
      </c>
    </row>
    <row r="23" spans="1:7" ht="15" customHeight="1" x14ac:dyDescent="0.35">
      <c r="A23" s="41">
        <v>42948</v>
      </c>
      <c r="B23" s="40">
        <v>-9.8421175389776199</v>
      </c>
      <c r="C23" s="40">
        <v>3.4517766497462077</v>
      </c>
    </row>
    <row r="24" spans="1:7" ht="15" customHeight="1" x14ac:dyDescent="0.35">
      <c r="A24" s="39">
        <v>42979</v>
      </c>
      <c r="B24" s="40">
        <v>-10.350609320746743</v>
      </c>
      <c r="C24" s="40">
        <v>2.7217741935483986</v>
      </c>
    </row>
    <row r="25" spans="1:7" ht="15" customHeight="1" x14ac:dyDescent="0.35">
      <c r="A25" s="41">
        <v>43009</v>
      </c>
      <c r="B25" s="40">
        <v>-10.346607959946946</v>
      </c>
      <c r="C25" s="40">
        <v>2.7217741935483986</v>
      </c>
    </row>
    <row r="26" spans="1:7" ht="15" customHeight="1" x14ac:dyDescent="0.35">
      <c r="A26" s="39">
        <v>43040</v>
      </c>
      <c r="B26" s="40">
        <v>-9.6043200229793673</v>
      </c>
      <c r="C26" s="40">
        <v>2.4048096192384794</v>
      </c>
    </row>
    <row r="27" spans="1:7" ht="15" customHeight="1" x14ac:dyDescent="0.35">
      <c r="A27" s="41">
        <v>43070</v>
      </c>
      <c r="B27" s="40">
        <v>-8.6104536004149264</v>
      </c>
      <c r="C27" s="40">
        <v>2.2999999999999909</v>
      </c>
    </row>
    <row r="28" spans="1:7" ht="15" customHeight="1" x14ac:dyDescent="0.35">
      <c r="A28" s="39">
        <v>43101</v>
      </c>
      <c r="B28" s="40">
        <v>-7.2287412376577036</v>
      </c>
      <c r="C28" s="40">
        <v>2.4777006937561907</v>
      </c>
    </row>
    <row r="29" spans="1:7" ht="15" customHeight="1" x14ac:dyDescent="0.35">
      <c r="A29" s="41">
        <v>43132</v>
      </c>
      <c r="B29" s="40">
        <v>-5.902869435050885</v>
      </c>
      <c r="C29" s="40">
        <v>2.4703557312252933</v>
      </c>
    </row>
    <row r="30" spans="1:7" ht="15" customHeight="1" x14ac:dyDescent="0.35">
      <c r="A30" s="39">
        <v>43160</v>
      </c>
      <c r="B30" s="40">
        <v>-4.4088999219022886</v>
      </c>
      <c r="C30" s="40">
        <v>2.4703557312252933</v>
      </c>
    </row>
    <row r="31" spans="1:7" ht="15" customHeight="1" x14ac:dyDescent="0.35">
      <c r="A31" s="41">
        <v>43191</v>
      </c>
      <c r="B31" s="40">
        <v>-3.7073711356124313</v>
      </c>
      <c r="C31" s="40">
        <v>2.9585798816567976</v>
      </c>
    </row>
    <row r="32" spans="1:7" ht="15" customHeight="1" x14ac:dyDescent="0.35">
      <c r="A32" s="39">
        <v>43221</v>
      </c>
      <c r="B32" s="40">
        <v>-2.5590819345389875</v>
      </c>
      <c r="C32" s="40">
        <v>2.9556650246305383</v>
      </c>
    </row>
    <row r="33" spans="1:3" ht="15" customHeight="1" x14ac:dyDescent="0.35">
      <c r="A33" s="41">
        <v>43252</v>
      </c>
      <c r="B33" s="40">
        <v>-0.85977040489688861</v>
      </c>
      <c r="C33" s="40">
        <v>2.9556650246305383</v>
      </c>
    </row>
    <row r="34" spans="1:3" ht="15" customHeight="1" x14ac:dyDescent="0.35">
      <c r="A34" s="39">
        <v>43282</v>
      </c>
      <c r="B34" s="40">
        <v>-2.9622328187031588E-2</v>
      </c>
      <c r="C34" s="40">
        <v>2.9498525073746285</v>
      </c>
    </row>
    <row r="35" spans="1:3" ht="15" customHeight="1" x14ac:dyDescent="0.35">
      <c r="A35" s="41">
        <v>43313</v>
      </c>
      <c r="B35" s="40">
        <v>0.46797662048662092</v>
      </c>
      <c r="C35" s="40">
        <v>2.8459273797840856</v>
      </c>
    </row>
    <row r="36" spans="1:3" ht="15" customHeight="1" x14ac:dyDescent="0.35">
      <c r="A36" s="39">
        <v>43344</v>
      </c>
      <c r="B36" s="40">
        <v>1.5472972296694383</v>
      </c>
      <c r="C36" s="40">
        <v>2.9440628066732089</v>
      </c>
    </row>
    <row r="37" spans="1:3" ht="15" customHeight="1" x14ac:dyDescent="0.35">
      <c r="A37" s="41">
        <v>43374</v>
      </c>
      <c r="B37" s="40">
        <v>1.7033109396433967</v>
      </c>
      <c r="C37" s="40">
        <v>4.121687929342488</v>
      </c>
    </row>
    <row r="38" spans="1:3" ht="15" customHeight="1" x14ac:dyDescent="0.35">
      <c r="A38" s="39">
        <v>43405</v>
      </c>
      <c r="B38" s="40">
        <v>0.96502265824454092</v>
      </c>
      <c r="C38" s="40">
        <v>3.9138943248532287</v>
      </c>
    </row>
    <row r="39" spans="1:3" ht="15" customHeight="1" x14ac:dyDescent="0.35">
      <c r="A39" s="41">
        <v>43435</v>
      </c>
      <c r="B39" s="40">
        <v>1.1429038793963395</v>
      </c>
      <c r="C39" s="40">
        <v>3.8123167155425186</v>
      </c>
    </row>
    <row r="40" spans="1:3" ht="15" customHeight="1" x14ac:dyDescent="0.35">
      <c r="A40" s="39">
        <v>43466</v>
      </c>
      <c r="B40" s="40">
        <v>1.9903643733205447</v>
      </c>
      <c r="C40" s="40">
        <v>3.771760154738879</v>
      </c>
    </row>
    <row r="41" spans="1:3" ht="15" customHeight="1" x14ac:dyDescent="0.35">
      <c r="A41" s="41">
        <v>43497</v>
      </c>
      <c r="B41" s="40">
        <v>2.9868204611750877</v>
      </c>
      <c r="C41" s="40">
        <v>3.6644165863066513</v>
      </c>
    </row>
    <row r="42" spans="1:3" ht="15" customHeight="1" x14ac:dyDescent="0.35">
      <c r="A42" s="39">
        <v>43525</v>
      </c>
      <c r="B42" s="40">
        <v>4.2042380084554329</v>
      </c>
      <c r="C42" s="40">
        <v>3.6644165863066513</v>
      </c>
    </row>
    <row r="43" spans="1:3" x14ac:dyDescent="0.35">
      <c r="A43" s="41">
        <v>43556</v>
      </c>
      <c r="B43" s="40">
        <v>5.2827413596564456</v>
      </c>
      <c r="C43" s="40">
        <v>3.6398467432950055</v>
      </c>
    </row>
    <row r="44" spans="1:3" x14ac:dyDescent="0.35">
      <c r="A44" s="39">
        <v>43586</v>
      </c>
      <c r="B44" s="40">
        <v>6.221251867754531</v>
      </c>
      <c r="C44" s="40">
        <v>3.5406698564593331</v>
      </c>
    </row>
    <row r="45" spans="1:3" x14ac:dyDescent="0.35">
      <c r="A45" s="41">
        <v>43617</v>
      </c>
      <c r="B45" s="40">
        <v>6.2622853594831893</v>
      </c>
      <c r="C45" s="40">
        <v>3.5406698564593331</v>
      </c>
    </row>
    <row r="46" spans="1:3" x14ac:dyDescent="0.35">
      <c r="A46" s="39">
        <v>43647</v>
      </c>
      <c r="B46" s="40">
        <v>6.2695294217539193</v>
      </c>
      <c r="C46" s="40">
        <v>4.2979942693409656</v>
      </c>
    </row>
    <row r="47" spans="1:3" x14ac:dyDescent="0.35">
      <c r="A47" s="41">
        <v>43678</v>
      </c>
      <c r="B47" s="40">
        <v>6.3247626409280491</v>
      </c>
      <c r="C47" s="40">
        <v>4.3893129770992356</v>
      </c>
    </row>
    <row r="48" spans="1:3" x14ac:dyDescent="0.35">
      <c r="A48" s="39">
        <v>43709</v>
      </c>
      <c r="B48" s="40">
        <v>5.3469987350356663</v>
      </c>
      <c r="C48" s="40">
        <v>4.2897998093422318</v>
      </c>
    </row>
    <row r="49" spans="1:5" x14ac:dyDescent="0.35">
      <c r="A49" s="41">
        <v>43739</v>
      </c>
      <c r="B49" s="40">
        <v>5.1834427745768652</v>
      </c>
      <c r="C49" s="40">
        <v>3.9585296889726784</v>
      </c>
    </row>
    <row r="50" spans="1:5" x14ac:dyDescent="0.35">
      <c r="A50" s="39">
        <v>43770</v>
      </c>
      <c r="B50" s="40">
        <v>5.7612296106890453</v>
      </c>
      <c r="C50" s="40">
        <v>4.3314500941619594</v>
      </c>
    </row>
    <row r="51" spans="1:5" x14ac:dyDescent="0.35">
      <c r="A51" s="41">
        <v>43800</v>
      </c>
      <c r="B51" s="40">
        <v>5.5033041019588689</v>
      </c>
      <c r="C51" s="40">
        <v>4.3314500941619594</v>
      </c>
    </row>
    <row r="52" spans="1:5" x14ac:dyDescent="0.35">
      <c r="A52" s="39">
        <v>43831</v>
      </c>
      <c r="B52" s="40">
        <v>5.0198018058020972</v>
      </c>
      <c r="C52" s="40">
        <v>4.2870456663560264</v>
      </c>
    </row>
    <row r="53" spans="1:5" x14ac:dyDescent="0.35">
      <c r="A53" s="41">
        <v>43862</v>
      </c>
      <c r="B53" s="40">
        <v>4.701205969418762</v>
      </c>
      <c r="C53" s="40">
        <v>4.7441860465116337</v>
      </c>
    </row>
    <row r="54" spans="1:5" x14ac:dyDescent="0.35">
      <c r="A54" s="39">
        <v>43891</v>
      </c>
      <c r="B54" s="40">
        <v>4.4998233464059538</v>
      </c>
      <c r="C54" s="40">
        <v>4.7441860465116337</v>
      </c>
    </row>
    <row r="55" spans="1:5" x14ac:dyDescent="0.35">
      <c r="A55" s="41">
        <v>43922</v>
      </c>
      <c r="B55" s="40">
        <v>5.8055629929499872</v>
      </c>
      <c r="C55" s="40">
        <v>3.4195933456562022</v>
      </c>
    </row>
    <row r="56" spans="1:5" x14ac:dyDescent="0.35">
      <c r="A56" s="39">
        <v>43952</v>
      </c>
      <c r="B56" s="40">
        <v>6.795936860567501</v>
      </c>
      <c r="C56" s="40">
        <v>2.8650646950092451</v>
      </c>
      <c r="D56" s="32"/>
      <c r="E56" s="32"/>
    </row>
    <row r="57" spans="1:5" x14ac:dyDescent="0.35">
      <c r="A57" s="41">
        <v>43983</v>
      </c>
      <c r="B57" s="40">
        <v>7.5662915866299203</v>
      </c>
      <c r="C57" s="40">
        <v>4.0665434380776189</v>
      </c>
      <c r="D57" s="32"/>
      <c r="E57" s="32"/>
    </row>
    <row r="58" spans="1:5" x14ac:dyDescent="0.35">
      <c r="A58" s="39">
        <v>44013</v>
      </c>
      <c r="B58" s="40">
        <v>8.8882808393787442</v>
      </c>
      <c r="C58" s="40">
        <v>4.4871794871794712</v>
      </c>
      <c r="D58" s="32"/>
      <c r="E58" s="32"/>
    </row>
    <row r="59" spans="1:5" x14ac:dyDescent="0.35">
      <c r="A59" s="41">
        <v>44044</v>
      </c>
      <c r="B59" s="40">
        <v>9.83414531349875</v>
      </c>
      <c r="C59" s="40">
        <v>4.4789762340036399</v>
      </c>
      <c r="D59" s="32"/>
      <c r="E59" s="32"/>
    </row>
    <row r="60" spans="1:5" x14ac:dyDescent="0.35">
      <c r="A60" s="39">
        <v>44075</v>
      </c>
      <c r="B60" s="40">
        <v>11.34983949745086</v>
      </c>
      <c r="C60" s="40">
        <v>4.936014625228502</v>
      </c>
      <c r="D60" s="32"/>
      <c r="E60" s="32"/>
    </row>
    <row r="61" spans="1:5" x14ac:dyDescent="0.35">
      <c r="A61" s="41">
        <v>44105</v>
      </c>
      <c r="B61" s="40">
        <v>12.372308330309528</v>
      </c>
      <c r="C61" s="40">
        <v>5.0770625566636474</v>
      </c>
      <c r="D61" s="32"/>
      <c r="E61" s="32"/>
    </row>
    <row r="62" spans="1:5" x14ac:dyDescent="0.35">
      <c r="A62" s="39">
        <v>44136</v>
      </c>
      <c r="B62" s="40">
        <v>12.752388824540738</v>
      </c>
      <c r="C62" s="40">
        <v>4.3321299638989119</v>
      </c>
      <c r="D62" s="32"/>
      <c r="E62" s="32"/>
    </row>
    <row r="63" spans="1:5" x14ac:dyDescent="0.35">
      <c r="A63" s="41">
        <v>44166</v>
      </c>
      <c r="B63" s="40">
        <v>13.352836012058319</v>
      </c>
      <c r="C63" s="40">
        <v>4.8736462093862842</v>
      </c>
      <c r="D63" s="32"/>
      <c r="E63" s="32"/>
    </row>
    <row r="64" spans="1:5" x14ac:dyDescent="0.35">
      <c r="A64" s="39">
        <v>44197</v>
      </c>
      <c r="B64" s="40">
        <v>13.992280581982707</v>
      </c>
      <c r="C64" s="40">
        <v>4.4682752457551489</v>
      </c>
    </row>
    <row r="65" spans="1:3" x14ac:dyDescent="0.35">
      <c r="A65" s="41">
        <v>44228</v>
      </c>
      <c r="B65" s="40">
        <v>13.819654434646319</v>
      </c>
      <c r="C65" s="40">
        <v>3.9964</v>
      </c>
    </row>
    <row r="67" spans="1:3" x14ac:dyDescent="0.35">
      <c r="A67" s="17" t="s">
        <v>49</v>
      </c>
    </row>
  </sheetData>
  <mergeCells count="1">
    <mergeCell ref="F18:G18"/>
  </mergeCells>
  <hyperlinks>
    <hyperlink ref="F18:G18" location="Contents!A1" display="Back to content"/>
  </hyperlinks>
  <pageMargins left="0.7" right="0.7" top="0.75" bottom="0.75" header="0.3" footer="0.3"/>
  <pageSetup paperSize="9" orientation="portrait" r:id="rId1"/>
  <ignoredErrors>
    <ignoredError sqref="A5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workbookViewId="0">
      <selection activeCell="G19" sqref="G19"/>
    </sheetView>
  </sheetViews>
  <sheetFormatPr defaultRowHeight="14.5" x14ac:dyDescent="0.35"/>
  <cols>
    <col min="1" max="1" width="9.453125" customWidth="1"/>
    <col min="2" max="2" width="11.1796875" customWidth="1"/>
    <col min="3" max="3" width="10.81640625" customWidth="1"/>
  </cols>
  <sheetData>
    <row r="1" spans="1:6" x14ac:dyDescent="0.35">
      <c r="A1" s="5" t="str">
        <f>CONCATENATE("Figure 5.8 ",Contents!C11)</f>
        <v>Figure 5.8 CPI items with above-midpoint inflation</v>
      </c>
    </row>
    <row r="2" spans="1:6" x14ac:dyDescent="0.35">
      <c r="A2" s="5"/>
    </row>
    <row r="3" spans="1:6" x14ac:dyDescent="0.35">
      <c r="A3" s="5" t="s">
        <v>16</v>
      </c>
      <c r="B3" s="5" t="s">
        <v>68</v>
      </c>
      <c r="C3" s="5" t="s">
        <v>69</v>
      </c>
      <c r="D3" s="5" t="s">
        <v>70</v>
      </c>
      <c r="E3" s="5" t="s">
        <v>71</v>
      </c>
    </row>
    <row r="4" spans="1:6" x14ac:dyDescent="0.35">
      <c r="A4" s="65">
        <v>42736</v>
      </c>
      <c r="B4" s="2">
        <v>0.96792849631967393</v>
      </c>
      <c r="C4" s="2">
        <v>5.6321585903083822</v>
      </c>
      <c r="D4" s="2">
        <v>0.10251046025104138</v>
      </c>
      <c r="E4" s="2">
        <v>4.6703056768559055</v>
      </c>
      <c r="F4" s="2"/>
    </row>
    <row r="5" spans="1:6" x14ac:dyDescent="0.35">
      <c r="A5" s="65">
        <v>42767</v>
      </c>
      <c r="B5" s="2">
        <v>0.68672199170124859</v>
      </c>
      <c r="C5" s="2">
        <v>5.6321585903083822</v>
      </c>
      <c r="D5" s="2">
        <v>0.10251046025104138</v>
      </c>
      <c r="E5" s="2">
        <v>5.7409638554216809</v>
      </c>
      <c r="F5" s="2"/>
    </row>
    <row r="6" spans="1:6" x14ac:dyDescent="0.35">
      <c r="A6" s="65">
        <v>42795</v>
      </c>
      <c r="B6" s="2">
        <v>0.43319630010278232</v>
      </c>
      <c r="C6" s="2">
        <v>5.6321585903083822</v>
      </c>
      <c r="D6" s="2">
        <v>2.5999999999999952</v>
      </c>
      <c r="E6" s="2">
        <v>5.7409638554216809</v>
      </c>
      <c r="F6" s="2"/>
    </row>
    <row r="7" spans="1:6" x14ac:dyDescent="0.35">
      <c r="A7" s="65">
        <v>42826</v>
      </c>
      <c r="B7" s="2">
        <v>0.31557377049179891</v>
      </c>
      <c r="C7" s="2">
        <v>5.6321585903083822</v>
      </c>
      <c r="D7" s="2">
        <v>2.5999999999999952</v>
      </c>
      <c r="E7" s="2">
        <v>5.7999999999999972</v>
      </c>
      <c r="F7" s="2"/>
    </row>
    <row r="8" spans="1:6" x14ac:dyDescent="0.35">
      <c r="A8" s="65">
        <v>42856</v>
      </c>
      <c r="B8" s="2">
        <v>0.31064483111566243</v>
      </c>
      <c r="C8" s="2">
        <v>5.6321585903083822</v>
      </c>
      <c r="D8" s="2">
        <v>2.5999999999999952</v>
      </c>
      <c r="E8" s="2">
        <v>5.7999999999999972</v>
      </c>
      <c r="F8" s="2"/>
    </row>
    <row r="9" spans="1:6" x14ac:dyDescent="0.35">
      <c r="A9" s="65">
        <v>42887</v>
      </c>
      <c r="B9" s="2">
        <v>0.29102956167176686</v>
      </c>
      <c r="C9" s="2">
        <v>5.6321585903083822</v>
      </c>
      <c r="D9" s="2">
        <v>2.5999999999999952</v>
      </c>
      <c r="E9" s="2">
        <v>5.7999999999999972</v>
      </c>
      <c r="F9" s="2"/>
    </row>
    <row r="10" spans="1:6" x14ac:dyDescent="0.35">
      <c r="A10" s="65">
        <v>42917</v>
      </c>
      <c r="B10" s="2">
        <v>0.16058763931103126</v>
      </c>
      <c r="C10" s="2">
        <v>7</v>
      </c>
      <c r="D10" s="2">
        <v>2.5999999999999952</v>
      </c>
      <c r="E10" s="2">
        <v>5.7999999999999972</v>
      </c>
      <c r="F10" s="2"/>
    </row>
    <row r="11" spans="1:6" x14ac:dyDescent="0.35">
      <c r="A11" s="65">
        <v>42948</v>
      </c>
      <c r="B11" s="2">
        <v>5.0050556117279932E-2</v>
      </c>
      <c r="C11" s="2">
        <v>7</v>
      </c>
      <c r="D11" s="2">
        <v>2.5999999999999952</v>
      </c>
      <c r="E11" s="2">
        <v>5.7999999999999972</v>
      </c>
      <c r="F11" s="2"/>
    </row>
    <row r="12" spans="1:6" x14ac:dyDescent="0.35">
      <c r="A12" s="65">
        <v>42979</v>
      </c>
      <c r="B12" s="2">
        <v>0.13709677419354982</v>
      </c>
      <c r="C12" s="2">
        <v>7</v>
      </c>
      <c r="D12" s="2">
        <v>2.5999999999999952</v>
      </c>
      <c r="E12" s="2">
        <v>5.7999999999999972</v>
      </c>
      <c r="F12" s="2"/>
    </row>
    <row r="13" spans="1:6" x14ac:dyDescent="0.35">
      <c r="A13" s="65">
        <v>43009</v>
      </c>
      <c r="B13" s="2">
        <v>2.7162977867194016E-2</v>
      </c>
      <c r="C13" s="2">
        <v>7</v>
      </c>
      <c r="D13" s="2">
        <v>2.5999999999999952</v>
      </c>
      <c r="E13" s="2">
        <v>5.7999999999999972</v>
      </c>
      <c r="F13" s="2"/>
    </row>
    <row r="14" spans="1:6" x14ac:dyDescent="0.35">
      <c r="A14" s="65">
        <v>43040</v>
      </c>
      <c r="B14" s="2">
        <v>-7.788944723617508E-2</v>
      </c>
      <c r="C14" s="2">
        <v>7</v>
      </c>
      <c r="D14" s="2">
        <v>2.5999999999999952</v>
      </c>
      <c r="E14" s="2">
        <v>5.7999999999999972</v>
      </c>
      <c r="F14" s="2"/>
    </row>
    <row r="15" spans="1:6" x14ac:dyDescent="0.35">
      <c r="A15" s="65">
        <v>43070</v>
      </c>
      <c r="B15" s="2">
        <v>-0.29999999999999627</v>
      </c>
      <c r="C15" s="2">
        <v>7</v>
      </c>
      <c r="D15" s="2">
        <v>2.5999999999999952</v>
      </c>
      <c r="E15" s="2">
        <v>5.7999999999999972</v>
      </c>
      <c r="F15" s="2"/>
    </row>
    <row r="16" spans="1:6" x14ac:dyDescent="0.35">
      <c r="A16" s="65">
        <v>43101</v>
      </c>
      <c r="B16" s="2">
        <v>-0.41226321036887548</v>
      </c>
      <c r="C16" s="2">
        <v>7</v>
      </c>
      <c r="D16" s="2">
        <v>2.5999999999999952</v>
      </c>
      <c r="E16" s="2">
        <v>5.7999999999999972</v>
      </c>
      <c r="F16" s="2"/>
    </row>
    <row r="17" spans="1:9" x14ac:dyDescent="0.35">
      <c r="A17" s="65">
        <v>43132</v>
      </c>
      <c r="B17" s="2">
        <v>-0.35798816568047442</v>
      </c>
      <c r="C17" s="2">
        <v>7</v>
      </c>
      <c r="D17" s="2">
        <v>2.5999999999999952</v>
      </c>
      <c r="E17" s="2">
        <v>3.9699453551912551</v>
      </c>
      <c r="F17" s="2"/>
    </row>
    <row r="18" spans="1:9" x14ac:dyDescent="0.35">
      <c r="A18" s="65">
        <v>43160</v>
      </c>
      <c r="B18" s="2">
        <v>-0.38638589618021513</v>
      </c>
      <c r="C18" s="2">
        <v>7</v>
      </c>
      <c r="D18" s="2">
        <v>2.2226890756302504</v>
      </c>
      <c r="E18" s="2">
        <v>3.9699453551912551</v>
      </c>
      <c r="F18" s="2"/>
    </row>
    <row r="19" spans="1:9" x14ac:dyDescent="0.35">
      <c r="A19" s="65">
        <v>43191</v>
      </c>
      <c r="B19" s="2">
        <v>-3.4213098729045655E-3</v>
      </c>
      <c r="C19" s="2">
        <v>8</v>
      </c>
      <c r="D19" s="2">
        <v>2.2226890756302504</v>
      </c>
      <c r="E19" s="2">
        <v>3.9315503173164164</v>
      </c>
      <c r="G19" s="12" t="s">
        <v>9</v>
      </c>
    </row>
    <row r="20" spans="1:9" x14ac:dyDescent="0.35">
      <c r="A20" s="65">
        <v>43221</v>
      </c>
      <c r="B20" s="2">
        <v>-0.10546875</v>
      </c>
      <c r="C20" s="2">
        <v>8</v>
      </c>
      <c r="D20" s="2">
        <v>2.2226890756302504</v>
      </c>
      <c r="E20" s="2">
        <v>3.9315503173164164</v>
      </c>
    </row>
    <row r="21" spans="1:9" x14ac:dyDescent="0.35">
      <c r="A21" s="65">
        <v>43252</v>
      </c>
      <c r="B21" s="2">
        <v>-0.31712062256808604</v>
      </c>
      <c r="C21" s="2">
        <v>8</v>
      </c>
      <c r="D21" s="2">
        <v>2.2226890756302504</v>
      </c>
      <c r="E21" s="2">
        <v>3.9315503173164164</v>
      </c>
    </row>
    <row r="22" spans="1:9" x14ac:dyDescent="0.35">
      <c r="A22" s="65">
        <v>43282</v>
      </c>
      <c r="B22" s="2">
        <v>-0.24056147144238693</v>
      </c>
      <c r="C22" s="2">
        <v>8.3251121076233154</v>
      </c>
      <c r="D22" s="2">
        <v>2.2226890756302504</v>
      </c>
      <c r="E22" s="2">
        <v>3.9315503173164164</v>
      </c>
      <c r="I22" s="12"/>
    </row>
    <row r="23" spans="1:9" x14ac:dyDescent="0.35">
      <c r="A23" s="65">
        <v>43313</v>
      </c>
      <c r="B23" s="2">
        <v>-0.34139264990330087</v>
      </c>
      <c r="C23" s="2">
        <v>8.3251121076233154</v>
      </c>
      <c r="D23" s="2">
        <v>2.2226890756302504</v>
      </c>
      <c r="E23" s="2">
        <v>3.9315503173164164</v>
      </c>
      <c r="F23" s="2"/>
    </row>
    <row r="24" spans="1:9" x14ac:dyDescent="0.35">
      <c r="A24" s="65">
        <v>43344</v>
      </c>
      <c r="B24" s="2">
        <v>-0.26107899807320134</v>
      </c>
      <c r="C24" s="2">
        <v>8.3251121076233154</v>
      </c>
      <c r="D24" s="2">
        <v>2.2226890756302504</v>
      </c>
      <c r="E24" s="2">
        <v>3.9315503173164164</v>
      </c>
    </row>
    <row r="25" spans="1:9" x14ac:dyDescent="0.35">
      <c r="A25" s="65">
        <v>43374</v>
      </c>
      <c r="B25" s="2">
        <v>-0.26515880654477009</v>
      </c>
      <c r="C25" s="2">
        <v>8.3251121076233154</v>
      </c>
      <c r="D25" s="2">
        <v>2.2226890756302504</v>
      </c>
      <c r="E25" s="2">
        <v>3.9315503173164164</v>
      </c>
    </row>
    <row r="26" spans="1:9" x14ac:dyDescent="0.35">
      <c r="A26" s="65">
        <v>43405</v>
      </c>
      <c r="B26" s="2">
        <v>-7.2666025024077818E-2</v>
      </c>
      <c r="C26" s="2">
        <v>8.3251121076233154</v>
      </c>
      <c r="D26" s="2">
        <v>2.2226890756302504</v>
      </c>
      <c r="E26" s="2">
        <v>3.9315503173164164</v>
      </c>
      <c r="F26" s="2"/>
    </row>
    <row r="27" spans="1:9" x14ac:dyDescent="0.35">
      <c r="A27" s="65">
        <v>43435</v>
      </c>
      <c r="B27" s="2">
        <v>-8.5412667946267895E-2</v>
      </c>
      <c r="C27" s="2">
        <v>8.3251121076233154</v>
      </c>
      <c r="D27" s="2">
        <v>2.2226890756302504</v>
      </c>
      <c r="E27" s="2">
        <v>3.9315503173164164</v>
      </c>
      <c r="F27" s="2"/>
    </row>
    <row r="28" spans="1:9" x14ac:dyDescent="0.35">
      <c r="A28" s="65">
        <v>43466</v>
      </c>
      <c r="B28" s="2">
        <v>-9.3869731800773515E-2</v>
      </c>
      <c r="C28" s="2">
        <v>8.2965919282511109</v>
      </c>
      <c r="D28" s="2">
        <v>2.2226890756302504</v>
      </c>
      <c r="E28" s="2">
        <v>3.9428830462375259</v>
      </c>
      <c r="F28" s="2"/>
    </row>
    <row r="29" spans="1:9" x14ac:dyDescent="0.35">
      <c r="A29" s="65">
        <v>43497</v>
      </c>
      <c r="B29" s="2">
        <v>-0.14393939393938116</v>
      </c>
      <c r="C29" s="2">
        <v>8.3251121076233154</v>
      </c>
      <c r="D29" s="2">
        <v>2.2226890756302504</v>
      </c>
      <c r="E29" s="2">
        <v>4.2321578505457751</v>
      </c>
      <c r="F29" s="2"/>
    </row>
    <row r="30" spans="1:9" x14ac:dyDescent="0.35">
      <c r="A30" s="65">
        <v>43525</v>
      </c>
      <c r="B30" s="2">
        <v>-7.8551269990597028E-2</v>
      </c>
      <c r="C30" s="2">
        <v>8.3251121076233154</v>
      </c>
      <c r="D30" s="2">
        <v>2.1491688538932614</v>
      </c>
      <c r="E30" s="2">
        <v>4.2321578505457751</v>
      </c>
      <c r="F30" s="2"/>
    </row>
    <row r="31" spans="1:9" x14ac:dyDescent="0.35">
      <c r="A31" s="65">
        <v>43556</v>
      </c>
      <c r="B31" s="2">
        <v>-0.38400374181478281</v>
      </c>
      <c r="C31" s="2">
        <v>7.2939555555555575</v>
      </c>
      <c r="D31" s="2">
        <v>2.1491688538932614</v>
      </c>
      <c r="E31" s="2">
        <v>4.3813545150501874</v>
      </c>
      <c r="F31" s="2"/>
    </row>
    <row r="32" spans="1:9" x14ac:dyDescent="0.35">
      <c r="A32" s="65">
        <v>43586</v>
      </c>
      <c r="B32" s="2">
        <v>-0.38400374181478281</v>
      </c>
      <c r="C32" s="2">
        <v>7.3222222222222229</v>
      </c>
      <c r="D32" s="2">
        <v>2.1491688538932614</v>
      </c>
      <c r="E32" s="2">
        <v>4.3628762541806072</v>
      </c>
      <c r="F32" s="2"/>
    </row>
    <row r="33" spans="1:6" x14ac:dyDescent="0.35">
      <c r="A33" s="65">
        <v>43617</v>
      </c>
      <c r="B33" s="2">
        <v>-0.20494864612510977</v>
      </c>
      <c r="C33" s="2">
        <v>7.3222222222222229</v>
      </c>
      <c r="D33" s="2">
        <v>2.1491688538932614</v>
      </c>
      <c r="E33" s="2">
        <v>4.3628762541806072</v>
      </c>
      <c r="F33" s="2"/>
    </row>
    <row r="34" spans="1:6" x14ac:dyDescent="0.35">
      <c r="A34" s="65">
        <v>43647</v>
      </c>
      <c r="B34" s="2">
        <v>-0.32172701949860372</v>
      </c>
      <c r="C34" s="2">
        <v>5.7543720190778842</v>
      </c>
      <c r="D34" s="2">
        <v>2.1491688538932614</v>
      </c>
      <c r="E34" s="2">
        <v>4.3628762541806072</v>
      </c>
      <c r="F34" s="2"/>
    </row>
    <row r="35" spans="1:6" x14ac:dyDescent="0.35">
      <c r="A35" s="65">
        <v>43678</v>
      </c>
      <c r="B35" s="2">
        <v>-0.22887650882080379</v>
      </c>
      <c r="C35" s="2">
        <v>5.7543720190778842</v>
      </c>
      <c r="D35" s="2">
        <v>2.1491688538932614</v>
      </c>
      <c r="E35" s="2">
        <v>4.3628762541806072</v>
      </c>
      <c r="F35" s="2"/>
    </row>
    <row r="36" spans="1:6" x14ac:dyDescent="0.35">
      <c r="A36" s="65">
        <v>43709</v>
      </c>
      <c r="B36" s="2">
        <v>-0.52587800369686288</v>
      </c>
      <c r="C36" s="2">
        <v>5.7543720190778842</v>
      </c>
      <c r="D36" s="2">
        <v>2.1491688538932614</v>
      </c>
      <c r="E36" s="2">
        <v>4.3628762541806072</v>
      </c>
      <c r="F36" s="2"/>
    </row>
    <row r="37" spans="1:6" x14ac:dyDescent="0.35">
      <c r="A37" s="65">
        <v>43739</v>
      </c>
      <c r="B37" s="2">
        <v>-0.52954755309325297</v>
      </c>
      <c r="C37" s="2">
        <v>5.7543720190778842</v>
      </c>
      <c r="D37" s="2">
        <v>2.1491688538932614</v>
      </c>
      <c r="E37" s="2">
        <v>4.3628762541806072</v>
      </c>
      <c r="F37" s="2"/>
    </row>
    <row r="38" spans="1:6" x14ac:dyDescent="0.35">
      <c r="A38" s="65">
        <v>43770</v>
      </c>
      <c r="B38" s="2">
        <v>-0.62903225806450624</v>
      </c>
      <c r="C38" s="2">
        <v>5.7543720190778842</v>
      </c>
      <c r="D38" s="2">
        <v>2.1491688538932614</v>
      </c>
      <c r="E38" s="2">
        <v>4.3628762541806072</v>
      </c>
      <c r="F38" s="2"/>
    </row>
    <row r="39" spans="1:6" x14ac:dyDescent="0.35">
      <c r="A39" s="65">
        <v>43800</v>
      </c>
      <c r="B39" s="2">
        <v>-0.73161764705880916</v>
      </c>
      <c r="C39" s="2">
        <v>5.7543720190778842</v>
      </c>
      <c r="D39" s="2">
        <v>2.1491688538932614</v>
      </c>
      <c r="E39" s="2">
        <v>4.3628762541806072</v>
      </c>
      <c r="F39" s="2"/>
    </row>
    <row r="40" spans="1:6" x14ac:dyDescent="0.35">
      <c r="A40" s="65">
        <v>43831</v>
      </c>
      <c r="B40" s="2">
        <v>-0.83027522935779796</v>
      </c>
      <c r="C40" s="2">
        <v>5.7822494080379698</v>
      </c>
      <c r="D40" s="2">
        <v>2.1491688538932614</v>
      </c>
      <c r="E40" s="2">
        <v>4.3514996342355481</v>
      </c>
      <c r="F40" s="2"/>
    </row>
    <row r="41" spans="1:6" x14ac:dyDescent="0.35">
      <c r="A41" s="65">
        <v>43862</v>
      </c>
      <c r="B41" s="2">
        <v>-0.68874773139745038</v>
      </c>
      <c r="C41" s="2">
        <v>5.7543720190778842</v>
      </c>
      <c r="D41" s="2">
        <v>2.1491688538932614</v>
      </c>
      <c r="E41" s="2">
        <v>5.0752895752895704</v>
      </c>
    </row>
    <row r="42" spans="1:6" x14ac:dyDescent="0.35">
      <c r="A42" s="65">
        <v>43891</v>
      </c>
      <c r="B42" s="2">
        <v>-0.80630630630632183</v>
      </c>
      <c r="C42" s="2">
        <v>5.7543720190778842</v>
      </c>
      <c r="D42" s="2">
        <v>1.8986874487284462</v>
      </c>
      <c r="E42" s="2">
        <v>5.0752895752895704</v>
      </c>
    </row>
    <row r="43" spans="1:6" x14ac:dyDescent="0.35">
      <c r="A43" s="65">
        <v>43922</v>
      </c>
      <c r="B43" s="2">
        <v>-1.2654986522910932</v>
      </c>
      <c r="C43" s="2">
        <v>5.7822494080379698</v>
      </c>
      <c r="D43" s="2">
        <v>1.8986874487284462</v>
      </c>
      <c r="E43" s="2">
        <v>5.0052222318638524</v>
      </c>
    </row>
    <row r="44" spans="1:6" x14ac:dyDescent="0.35">
      <c r="A44" s="65">
        <v>43952</v>
      </c>
      <c r="B44" s="2">
        <v>-1.4451931716082571</v>
      </c>
      <c r="C44" s="2">
        <v>5.7543720190778842</v>
      </c>
      <c r="D44" s="2">
        <v>1.8986874487284462</v>
      </c>
      <c r="E44" s="2">
        <v>5.0238095238095344</v>
      </c>
    </row>
    <row r="45" spans="1:6" x14ac:dyDescent="0.35">
      <c r="A45" s="65">
        <v>43983</v>
      </c>
      <c r="B45" s="2">
        <v>-1.5456580125335755</v>
      </c>
      <c r="C45" s="2">
        <v>5.7543720190778842</v>
      </c>
      <c r="D45" s="2">
        <v>1.8986874487284462</v>
      </c>
      <c r="E45" s="2">
        <v>5.0238095238095344</v>
      </c>
    </row>
    <row r="46" spans="1:6" x14ac:dyDescent="0.35">
      <c r="A46" s="65">
        <v>44013</v>
      </c>
      <c r="B46" s="2">
        <v>-1.2914438502673891</v>
      </c>
      <c r="C46" s="2">
        <v>5.449531362653218</v>
      </c>
      <c r="D46" s="2">
        <v>1.8986874487284462</v>
      </c>
      <c r="E46" s="2">
        <v>5.0238095238095344</v>
      </c>
    </row>
    <row r="47" spans="1:6" x14ac:dyDescent="0.35">
      <c r="A47" s="65">
        <v>44044</v>
      </c>
      <c r="B47" s="2">
        <v>-1.2052537845057847</v>
      </c>
      <c r="C47" s="2">
        <v>5.6089401586157415</v>
      </c>
      <c r="D47" s="2">
        <v>1.8986874487284462</v>
      </c>
      <c r="E47" s="2">
        <v>5.0146697388633008</v>
      </c>
    </row>
    <row r="48" spans="1:6" x14ac:dyDescent="0.35">
      <c r="A48" s="65">
        <v>44075</v>
      </c>
      <c r="B48" s="2">
        <v>-1.2111111111111033</v>
      </c>
      <c r="C48" s="2">
        <v>5.5937274693583277</v>
      </c>
      <c r="D48" s="2">
        <v>1.8986874487284462</v>
      </c>
      <c r="E48" s="2">
        <v>5.0238095238095344</v>
      </c>
    </row>
    <row r="49" spans="1:5" x14ac:dyDescent="0.35">
      <c r="A49" s="65">
        <v>44105</v>
      </c>
      <c r="B49" s="2">
        <v>-1.1252220248667859</v>
      </c>
      <c r="C49" s="2">
        <v>5.5937274693583277</v>
      </c>
      <c r="D49" s="2">
        <v>1.8986874487284462</v>
      </c>
      <c r="E49" s="2">
        <v>5.0238095238095344</v>
      </c>
    </row>
    <row r="50" spans="1:5" x14ac:dyDescent="0.35">
      <c r="A50" s="65">
        <v>44136</v>
      </c>
      <c r="B50" s="2">
        <v>-1.2169476486246626</v>
      </c>
      <c r="C50" s="2">
        <v>5.5937274693583277</v>
      </c>
      <c r="D50" s="2">
        <v>1.8986874487284462</v>
      </c>
      <c r="E50" s="2">
        <v>5.0238095238095344</v>
      </c>
    </row>
    <row r="51" spans="1:5" x14ac:dyDescent="0.35">
      <c r="A51" s="65">
        <v>44166</v>
      </c>
      <c r="B51" s="2">
        <v>-1.2227635075287973</v>
      </c>
      <c r="C51" s="2">
        <v>5.5937274693583277</v>
      </c>
      <c r="D51" s="2">
        <v>1.8986874487284462</v>
      </c>
      <c r="E51" s="2">
        <v>5.0238095238095344</v>
      </c>
    </row>
    <row r="52" spans="1:5" x14ac:dyDescent="0.35">
      <c r="A52" s="65">
        <v>44197</v>
      </c>
      <c r="B52" s="2">
        <v>-1.2256637168141475</v>
      </c>
      <c r="C52" s="2">
        <v>5.5937274693583277</v>
      </c>
      <c r="D52" s="2">
        <v>1.8986874487284462</v>
      </c>
      <c r="E52" s="2">
        <v>5.0238095238095344</v>
      </c>
    </row>
    <row r="53" spans="1:5" x14ac:dyDescent="0.35">
      <c r="A53" s="65">
        <v>44228</v>
      </c>
      <c r="B53" s="2">
        <v>-1.8776223776223748</v>
      </c>
      <c r="C53" s="2">
        <v>5.5937274693583277</v>
      </c>
      <c r="D53" s="2">
        <v>1.8986874487284462</v>
      </c>
      <c r="E53" s="2">
        <v>0.15116279069766048</v>
      </c>
    </row>
    <row r="54" spans="1:5" x14ac:dyDescent="0.35">
      <c r="A54" s="1"/>
    </row>
    <row r="55" spans="1:5" x14ac:dyDescent="0.35">
      <c r="A55" t="s">
        <v>49</v>
      </c>
    </row>
    <row r="56" spans="1:5" x14ac:dyDescent="0.35">
      <c r="A56" s="1"/>
    </row>
    <row r="57" spans="1:5" x14ac:dyDescent="0.35">
      <c r="A57" s="1"/>
    </row>
    <row r="58" spans="1:5" x14ac:dyDescent="0.35">
      <c r="A58" s="1"/>
    </row>
    <row r="59" spans="1:5" x14ac:dyDescent="0.35">
      <c r="A59" s="1"/>
    </row>
    <row r="60" spans="1:5" x14ac:dyDescent="0.35">
      <c r="A60" s="1"/>
    </row>
    <row r="61" spans="1:5" x14ac:dyDescent="0.35">
      <c r="A61" s="1"/>
    </row>
    <row r="62" spans="1:5" x14ac:dyDescent="0.35">
      <c r="A62" s="1"/>
    </row>
    <row r="63" spans="1:5" x14ac:dyDescent="0.35">
      <c r="A63" s="1"/>
    </row>
  </sheetData>
  <hyperlinks>
    <hyperlink ref="H22:I22" location="Contents!A1" display="Back to content"/>
    <hyperlink ref="G19" location="Contents!A1" display="Back to contents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workbookViewId="0">
      <selection activeCell="H20" sqref="H20"/>
    </sheetView>
  </sheetViews>
  <sheetFormatPr defaultRowHeight="14.5" x14ac:dyDescent="0.35"/>
  <cols>
    <col min="2" max="6" width="10.81640625" customWidth="1"/>
  </cols>
  <sheetData>
    <row r="1" spans="1:9" x14ac:dyDescent="0.35">
      <c r="A1" s="5" t="str">
        <f>CONCATENATE("Figure 5.9 ",Contents!C12)</f>
        <v>Figure 5.9 Food and NAB inflation</v>
      </c>
      <c r="I1" s="19"/>
    </row>
    <row r="2" spans="1:9" x14ac:dyDescent="0.35">
      <c r="A2" s="5"/>
      <c r="I2" s="19"/>
    </row>
    <row r="3" spans="1:9" s="5" customFormat="1" x14ac:dyDescent="0.35">
      <c r="A3" s="43" t="s">
        <v>16</v>
      </c>
      <c r="B3" s="43" t="s">
        <v>12</v>
      </c>
      <c r="C3" s="44" t="s">
        <v>17</v>
      </c>
      <c r="D3" s="44" t="s">
        <v>32</v>
      </c>
      <c r="E3" s="44" t="s">
        <v>40</v>
      </c>
      <c r="F3" s="44" t="s">
        <v>74</v>
      </c>
    </row>
    <row r="4" spans="1:9" x14ac:dyDescent="0.35">
      <c r="A4" s="17" t="s">
        <v>205</v>
      </c>
      <c r="B4" s="25">
        <v>9.9677303693080113</v>
      </c>
      <c r="C4" s="17"/>
      <c r="D4" s="17"/>
      <c r="E4" s="17"/>
      <c r="F4" s="17"/>
    </row>
    <row r="5" spans="1:9" x14ac:dyDescent="0.35">
      <c r="A5" s="17" t="s">
        <v>206</v>
      </c>
      <c r="B5" s="25">
        <v>6.8739205526770206</v>
      </c>
      <c r="C5" s="17"/>
      <c r="D5" s="17"/>
      <c r="E5" s="17"/>
      <c r="F5" s="17"/>
    </row>
    <row r="6" spans="1:9" x14ac:dyDescent="0.35">
      <c r="A6" s="17" t="s">
        <v>207</v>
      </c>
      <c r="B6" s="25">
        <v>6.012982576016392</v>
      </c>
      <c r="C6" s="17"/>
      <c r="D6" s="17"/>
      <c r="E6" s="17"/>
      <c r="F6" s="17"/>
    </row>
    <row r="7" spans="1:9" x14ac:dyDescent="0.35">
      <c r="A7" s="17" t="s">
        <v>208</v>
      </c>
      <c r="B7" s="25">
        <v>5.1006711409395935</v>
      </c>
      <c r="C7" s="17"/>
      <c r="D7" s="17"/>
      <c r="E7" s="17"/>
      <c r="F7" s="17"/>
    </row>
    <row r="8" spans="1:9" x14ac:dyDescent="0.35">
      <c r="A8" s="17" t="s">
        <v>209</v>
      </c>
      <c r="B8" s="25">
        <v>3.9778284969025064</v>
      </c>
      <c r="C8" s="17"/>
      <c r="D8" s="17"/>
      <c r="E8" s="17"/>
      <c r="F8" s="17"/>
    </row>
    <row r="9" spans="1:9" x14ac:dyDescent="0.35">
      <c r="A9" s="17" t="s">
        <v>210</v>
      </c>
      <c r="B9" s="25">
        <v>3.5552682611506188</v>
      </c>
      <c r="C9" s="17"/>
      <c r="D9" s="17"/>
      <c r="E9" s="17"/>
      <c r="F9" s="17"/>
    </row>
    <row r="10" spans="1:9" x14ac:dyDescent="0.35">
      <c r="A10" s="17" t="s">
        <v>211</v>
      </c>
      <c r="B10" s="26">
        <v>3.5771833709313459</v>
      </c>
      <c r="C10" s="8"/>
      <c r="D10" s="8"/>
      <c r="E10" s="8"/>
      <c r="F10" s="8"/>
    </row>
    <row r="11" spans="1:9" x14ac:dyDescent="0.35">
      <c r="A11" s="17" t="s">
        <v>212</v>
      </c>
      <c r="B11" s="25">
        <v>3.2247765006385771</v>
      </c>
      <c r="C11" s="17"/>
      <c r="D11" s="17"/>
      <c r="E11" s="17"/>
      <c r="F11" s="17"/>
    </row>
    <row r="12" spans="1:9" x14ac:dyDescent="0.35">
      <c r="A12" s="17" t="s">
        <v>213</v>
      </c>
      <c r="B12" s="25">
        <v>3.0103480714957698</v>
      </c>
      <c r="C12" s="17"/>
      <c r="D12" s="17"/>
      <c r="E12" s="17"/>
      <c r="F12" s="17"/>
    </row>
    <row r="13" spans="1:9" x14ac:dyDescent="0.35">
      <c r="A13" s="17" t="s">
        <v>214</v>
      </c>
      <c r="B13" s="25">
        <v>3.2459425717852701</v>
      </c>
      <c r="C13" s="22">
        <v>3.24092377800915</v>
      </c>
      <c r="D13" s="22"/>
      <c r="E13" s="20"/>
      <c r="F13" s="20"/>
    </row>
    <row r="14" spans="1:9" x14ac:dyDescent="0.35">
      <c r="A14" s="17" t="s">
        <v>215</v>
      </c>
      <c r="B14" s="25">
        <v>3.7336652146857503</v>
      </c>
      <c r="C14" s="27">
        <v>3.5247000000000002</v>
      </c>
      <c r="D14" s="22"/>
      <c r="E14" s="20"/>
      <c r="F14" s="20"/>
    </row>
    <row r="15" spans="1:9" x14ac:dyDescent="0.35">
      <c r="A15" s="17" t="s">
        <v>216</v>
      </c>
      <c r="B15" s="25">
        <v>3.6807918342097277</v>
      </c>
      <c r="C15" s="27">
        <v>4.3767362900000002</v>
      </c>
      <c r="D15" s="22">
        <v>3.7</v>
      </c>
      <c r="E15" s="20"/>
      <c r="F15" s="20"/>
    </row>
    <row r="16" spans="1:9" x14ac:dyDescent="0.35">
      <c r="A16" s="17" t="s">
        <v>185</v>
      </c>
      <c r="B16" s="25">
        <v>4.048706240487066</v>
      </c>
      <c r="C16" s="27">
        <v>5.2491855000000003</v>
      </c>
      <c r="D16" s="27">
        <v>3.9</v>
      </c>
      <c r="E16" s="22">
        <v>4.0490014499999996</v>
      </c>
      <c r="F16" s="20"/>
    </row>
    <row r="17" spans="1:8" x14ac:dyDescent="0.35">
      <c r="A17" s="17" t="s">
        <v>189</v>
      </c>
      <c r="B17" s="36">
        <v>4.3268819900000004</v>
      </c>
      <c r="C17" s="27">
        <v>5.9044275099999997</v>
      </c>
      <c r="D17" s="27">
        <v>4.5</v>
      </c>
      <c r="E17" s="27">
        <v>4.3052400000000004</v>
      </c>
      <c r="F17" s="20"/>
    </row>
    <row r="18" spans="1:8" x14ac:dyDescent="0.35">
      <c r="A18" s="17" t="s">
        <v>193</v>
      </c>
      <c r="B18" s="36">
        <v>4.0701526000000001</v>
      </c>
      <c r="C18" s="27">
        <v>6.0051630600000001</v>
      </c>
      <c r="D18" s="27">
        <v>4.5</v>
      </c>
      <c r="E18" s="27">
        <v>4.2293099999999999</v>
      </c>
      <c r="F18" s="20"/>
    </row>
    <row r="19" spans="1:8" x14ac:dyDescent="0.35">
      <c r="A19" s="17" t="s">
        <v>194</v>
      </c>
      <c r="B19" s="36">
        <v>5.6674729900000003</v>
      </c>
      <c r="C19" s="27">
        <v>5.7763897200000001</v>
      </c>
      <c r="D19" s="27">
        <v>4.9000000000000004</v>
      </c>
      <c r="E19" s="27">
        <v>4.1534700000000004</v>
      </c>
      <c r="F19" s="22">
        <f>B19</f>
        <v>5.6674729900000003</v>
      </c>
    </row>
    <row r="20" spans="1:8" x14ac:dyDescent="0.35">
      <c r="A20" s="17" t="s">
        <v>186</v>
      </c>
      <c r="B20" s="17"/>
      <c r="C20" s="27">
        <v>5.1491659700000003</v>
      </c>
      <c r="D20" s="27">
        <v>4.8</v>
      </c>
      <c r="E20" s="27">
        <v>4.0808942400000001</v>
      </c>
      <c r="F20" s="27">
        <v>5.4323899999999998</v>
      </c>
      <c r="H20" s="12" t="s">
        <v>9</v>
      </c>
    </row>
    <row r="21" spans="1:8" x14ac:dyDescent="0.35">
      <c r="A21" s="17" t="s">
        <v>190</v>
      </c>
      <c r="B21" s="8"/>
      <c r="C21" s="27">
        <v>4.7218627900000003</v>
      </c>
      <c r="D21" s="27">
        <v>4.3</v>
      </c>
      <c r="E21" s="27">
        <v>4.1486325800000001</v>
      </c>
      <c r="F21" s="27">
        <v>5.5251612100000003</v>
      </c>
    </row>
    <row r="22" spans="1:8" x14ac:dyDescent="0.35">
      <c r="A22" s="17" t="s">
        <v>195</v>
      </c>
      <c r="B22" s="8"/>
      <c r="C22" s="27">
        <v>4.46255048</v>
      </c>
      <c r="D22" s="27">
        <v>4.2</v>
      </c>
      <c r="E22" s="27">
        <v>3.9338770300000001</v>
      </c>
      <c r="F22" s="27">
        <v>5.5160820099999999</v>
      </c>
    </row>
    <row r="23" spans="1:8" x14ac:dyDescent="0.35">
      <c r="A23" s="17" t="s">
        <v>196</v>
      </c>
      <c r="B23" s="8"/>
      <c r="C23" s="27">
        <v>4.3621770900000003</v>
      </c>
      <c r="D23" s="27">
        <v>4.2</v>
      </c>
      <c r="E23" s="27">
        <v>4.0160098199999998</v>
      </c>
      <c r="F23" s="27">
        <v>4.4814701100000001</v>
      </c>
    </row>
    <row r="24" spans="1:8" x14ac:dyDescent="0.35">
      <c r="A24" s="17" t="s">
        <v>187</v>
      </c>
      <c r="B24" s="8"/>
      <c r="C24" s="20"/>
      <c r="D24" s="27">
        <v>4.4000000000000004</v>
      </c>
      <c r="E24" s="27">
        <v>4.1302069000000001</v>
      </c>
      <c r="F24" s="27">
        <v>4.5721561099999999</v>
      </c>
    </row>
    <row r="25" spans="1:8" x14ac:dyDescent="0.35">
      <c r="A25" s="17" t="s">
        <v>191</v>
      </c>
      <c r="B25" s="8"/>
      <c r="C25" s="20"/>
      <c r="D25" s="27">
        <v>4.3</v>
      </c>
      <c r="E25" s="27">
        <v>4.2439828500000001</v>
      </c>
      <c r="F25" s="27">
        <v>4.47439696</v>
      </c>
    </row>
    <row r="26" spans="1:8" x14ac:dyDescent="0.35">
      <c r="A26" s="17" t="s">
        <v>197</v>
      </c>
      <c r="B26" s="8"/>
      <c r="C26" s="21"/>
      <c r="D26" s="27">
        <v>4.4000000000000004</v>
      </c>
      <c r="E26" s="27">
        <v>4.2090652000000004</v>
      </c>
      <c r="F26" s="27">
        <v>4.2838507699999999</v>
      </c>
    </row>
    <row r="27" spans="1:8" x14ac:dyDescent="0.35">
      <c r="A27" s="17" t="s">
        <v>198</v>
      </c>
      <c r="B27" s="8"/>
      <c r="C27" s="22"/>
      <c r="D27" s="27">
        <v>4.4000000000000004</v>
      </c>
      <c r="E27" s="27">
        <v>4.2329751599999996</v>
      </c>
      <c r="F27" s="27">
        <v>4.2742359600000004</v>
      </c>
    </row>
    <row r="28" spans="1:8" x14ac:dyDescent="0.35">
      <c r="A28" s="17" t="s">
        <v>188</v>
      </c>
      <c r="B28" s="8"/>
      <c r="C28" s="21"/>
      <c r="D28" s="20"/>
      <c r="E28" s="20"/>
      <c r="F28" s="27">
        <v>4.52427606</v>
      </c>
    </row>
    <row r="29" spans="1:8" x14ac:dyDescent="0.35">
      <c r="A29" s="17" t="s">
        <v>192</v>
      </c>
      <c r="B29" s="8"/>
      <c r="C29" s="22"/>
      <c r="D29" s="20"/>
      <c r="E29" s="20"/>
      <c r="F29" s="27">
        <v>4.5891013999999997</v>
      </c>
    </row>
    <row r="30" spans="1:8" x14ac:dyDescent="0.35">
      <c r="A30" s="17" t="s">
        <v>199</v>
      </c>
      <c r="B30" s="8"/>
      <c r="C30" s="21"/>
      <c r="D30" s="20"/>
      <c r="E30" s="20"/>
      <c r="F30" s="27">
        <v>4.5563404399999996</v>
      </c>
    </row>
    <row r="31" spans="1:8" x14ac:dyDescent="0.35">
      <c r="A31" s="17" t="s">
        <v>200</v>
      </c>
      <c r="B31" s="8"/>
      <c r="C31" s="22"/>
      <c r="D31" s="20"/>
      <c r="E31" s="20"/>
      <c r="F31" s="27">
        <v>4.4186613499999998</v>
      </c>
    </row>
    <row r="33" spans="1:1" x14ac:dyDescent="0.35">
      <c r="A33" s="8" t="s">
        <v>24</v>
      </c>
    </row>
    <row r="34" spans="1:1" x14ac:dyDescent="0.35">
      <c r="A34" t="s">
        <v>49</v>
      </c>
    </row>
  </sheetData>
  <hyperlinks>
    <hyperlink ref="H20" location="Contents!A1" display="Back to contents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showGridLines="0" workbookViewId="0">
      <selection activeCell="H19" sqref="H19:I19"/>
    </sheetView>
  </sheetViews>
  <sheetFormatPr defaultRowHeight="14.5" x14ac:dyDescent="0.35"/>
  <cols>
    <col min="1" max="1" width="9.453125" bestFit="1" customWidth="1"/>
  </cols>
  <sheetData>
    <row r="1" spans="1:6" x14ac:dyDescent="0.35">
      <c r="A1" s="5" t="str">
        <f>CONCATENATE("Figure 5.10 ",Contents!C13)</f>
        <v>Figure 5.10 Bread and cereals inflation</v>
      </c>
      <c r="B1" s="5"/>
      <c r="C1" s="5"/>
    </row>
    <row r="2" spans="1:6" x14ac:dyDescent="0.35">
      <c r="A2" s="5"/>
      <c r="B2" s="5"/>
      <c r="C2" s="5"/>
    </row>
    <row r="3" spans="1:6" s="5" customFormat="1" x14ac:dyDescent="0.35">
      <c r="A3" s="5" t="s">
        <v>16</v>
      </c>
      <c r="B3" s="5" t="s">
        <v>12</v>
      </c>
      <c r="C3" s="5" t="s">
        <v>17</v>
      </c>
      <c r="D3" s="5" t="s">
        <v>32</v>
      </c>
      <c r="E3" s="5" t="s">
        <v>40</v>
      </c>
      <c r="F3" s="45" t="s">
        <v>74</v>
      </c>
    </row>
    <row r="4" spans="1:6" x14ac:dyDescent="0.35">
      <c r="A4" s="17" t="s">
        <v>205</v>
      </c>
      <c r="B4" s="2">
        <v>12.653975363941772</v>
      </c>
      <c r="C4" s="2"/>
      <c r="D4" s="4"/>
      <c r="E4" s="2"/>
      <c r="F4" s="2"/>
    </row>
    <row r="5" spans="1:6" x14ac:dyDescent="0.35">
      <c r="A5" s="17" t="s">
        <v>206</v>
      </c>
      <c r="B5" s="2">
        <v>3.9663039663040189</v>
      </c>
      <c r="C5" s="2"/>
      <c r="D5" s="2"/>
      <c r="E5" s="2"/>
      <c r="F5" s="2"/>
    </row>
    <row r="6" spans="1:6" x14ac:dyDescent="0.35">
      <c r="A6" s="17" t="s">
        <v>207</v>
      </c>
      <c r="B6" s="2">
        <v>-0.71623465211460013</v>
      </c>
      <c r="C6" s="2"/>
      <c r="D6" s="2"/>
      <c r="E6" s="2"/>
      <c r="F6" s="2"/>
    </row>
    <row r="7" spans="1:6" x14ac:dyDescent="0.35">
      <c r="A7" s="17" t="s">
        <v>208</v>
      </c>
      <c r="B7" s="2">
        <v>-4.3143812709030112</v>
      </c>
      <c r="C7" s="2"/>
      <c r="D7" s="2"/>
      <c r="E7" s="2"/>
      <c r="F7" s="2"/>
    </row>
    <row r="8" spans="1:6" x14ac:dyDescent="0.35">
      <c r="A8" s="17" t="s">
        <v>209</v>
      </c>
      <c r="B8" s="2">
        <v>-5.0033134526176859</v>
      </c>
      <c r="C8" s="2"/>
      <c r="D8" s="2"/>
      <c r="E8" s="2"/>
      <c r="F8" s="2"/>
    </row>
    <row r="9" spans="1:6" x14ac:dyDescent="0.35">
      <c r="A9" s="17" t="s">
        <v>210</v>
      </c>
      <c r="B9" s="2">
        <v>-3.6461850101283</v>
      </c>
      <c r="C9" s="2"/>
      <c r="D9" s="2"/>
      <c r="E9" s="2"/>
      <c r="F9" s="2"/>
    </row>
    <row r="10" spans="1:6" x14ac:dyDescent="0.35">
      <c r="A10" s="17" t="s">
        <v>211</v>
      </c>
      <c r="B10" s="3">
        <v>-1.9237375472346607</v>
      </c>
      <c r="C10" s="3"/>
      <c r="D10" s="3"/>
      <c r="E10" s="3"/>
      <c r="F10" s="3"/>
    </row>
    <row r="11" spans="1:6" x14ac:dyDescent="0.35">
      <c r="A11" s="17" t="s">
        <v>212</v>
      </c>
      <c r="B11" s="2">
        <v>0.48933939182107533</v>
      </c>
      <c r="C11" s="2"/>
      <c r="D11" s="2"/>
      <c r="E11" s="2"/>
      <c r="F11" s="2"/>
    </row>
    <row r="12" spans="1:6" x14ac:dyDescent="0.35">
      <c r="A12" s="17" t="s">
        <v>213</v>
      </c>
      <c r="B12" s="2">
        <v>4.5999999999999996</v>
      </c>
      <c r="C12" s="25"/>
      <c r="D12" s="25"/>
      <c r="E12" s="25"/>
      <c r="F12" s="2"/>
    </row>
    <row r="13" spans="1:6" x14ac:dyDescent="0.35">
      <c r="A13" s="17" t="s">
        <v>214</v>
      </c>
      <c r="B13" s="22">
        <v>7.1</v>
      </c>
      <c r="C13" s="22">
        <v>7.1</v>
      </c>
      <c r="D13" s="22"/>
      <c r="E13" s="22"/>
      <c r="F13" s="22"/>
    </row>
    <row r="14" spans="1:6" x14ac:dyDescent="0.35">
      <c r="A14" s="17" t="s">
        <v>215</v>
      </c>
      <c r="B14" s="22">
        <v>8.3000000000000007</v>
      </c>
      <c r="C14" s="27">
        <v>8.3000000000000007</v>
      </c>
      <c r="D14" s="22"/>
      <c r="E14" s="22"/>
      <c r="F14" s="22"/>
    </row>
    <row r="15" spans="1:6" x14ac:dyDescent="0.35">
      <c r="A15" s="17" t="s">
        <v>216</v>
      </c>
      <c r="B15" s="22">
        <v>8.1999999999999993</v>
      </c>
      <c r="C15" s="27">
        <v>8.5</v>
      </c>
      <c r="D15" s="22">
        <v>8.1999999999999993</v>
      </c>
      <c r="E15" s="22"/>
      <c r="F15" s="22"/>
    </row>
    <row r="16" spans="1:6" x14ac:dyDescent="0.35">
      <c r="A16" s="17" t="s">
        <v>185</v>
      </c>
      <c r="B16" s="22">
        <v>4.8</v>
      </c>
      <c r="C16" s="27">
        <v>7.9</v>
      </c>
      <c r="D16" s="27">
        <v>5.2</v>
      </c>
      <c r="E16" s="22"/>
      <c r="F16" s="22"/>
    </row>
    <row r="17" spans="1:9" x14ac:dyDescent="0.35">
      <c r="A17" s="17" t="s">
        <v>189</v>
      </c>
      <c r="B17" s="22">
        <v>3.1</v>
      </c>
      <c r="C17" s="27">
        <v>6.9</v>
      </c>
      <c r="D17" s="27">
        <v>5</v>
      </c>
      <c r="E17" s="22">
        <v>3.1</v>
      </c>
      <c r="F17" s="22"/>
    </row>
    <row r="18" spans="1:9" x14ac:dyDescent="0.35">
      <c r="A18" s="17" t="s">
        <v>193</v>
      </c>
      <c r="B18" s="22">
        <v>2.8</v>
      </c>
      <c r="C18" s="23"/>
      <c r="D18" s="27">
        <v>4.2</v>
      </c>
      <c r="E18" s="27">
        <v>2.8</v>
      </c>
      <c r="F18" s="22"/>
    </row>
    <row r="19" spans="1:9" x14ac:dyDescent="0.35">
      <c r="A19" s="17" t="s">
        <v>194</v>
      </c>
      <c r="B19" s="22">
        <v>4.2</v>
      </c>
      <c r="C19" s="23"/>
      <c r="D19" s="27">
        <v>3.7</v>
      </c>
      <c r="E19" s="27">
        <v>2.9</v>
      </c>
      <c r="F19" s="22">
        <f>B19</f>
        <v>4.2</v>
      </c>
      <c r="H19" s="74" t="s">
        <v>9</v>
      </c>
      <c r="I19" s="74"/>
    </row>
    <row r="20" spans="1:9" x14ac:dyDescent="0.35">
      <c r="A20" s="17" t="s">
        <v>186</v>
      </c>
      <c r="B20" s="20"/>
      <c r="C20" s="20"/>
      <c r="D20" s="23"/>
      <c r="E20" s="27">
        <v>3.3</v>
      </c>
      <c r="F20" s="47">
        <v>5.3</v>
      </c>
    </row>
    <row r="21" spans="1:9" x14ac:dyDescent="0.35">
      <c r="A21" s="17" t="s">
        <v>190</v>
      </c>
      <c r="B21" s="20"/>
      <c r="C21" s="20"/>
      <c r="D21" s="23"/>
      <c r="E21" s="27">
        <v>3.5</v>
      </c>
      <c r="F21" s="47">
        <v>5.0999999999999996</v>
      </c>
    </row>
    <row r="22" spans="1:9" x14ac:dyDescent="0.35">
      <c r="A22" s="17" t="s">
        <v>195</v>
      </c>
      <c r="B22" s="20"/>
      <c r="C22" s="20"/>
      <c r="D22" s="23"/>
      <c r="E22" s="23"/>
      <c r="F22" s="47">
        <v>4.5999999999999996</v>
      </c>
    </row>
    <row r="23" spans="1:9" x14ac:dyDescent="0.35">
      <c r="A23" s="17" t="s">
        <v>196</v>
      </c>
      <c r="B23" s="20"/>
      <c r="C23" s="20"/>
      <c r="D23" s="23"/>
      <c r="E23" s="23"/>
      <c r="F23" s="47">
        <v>4.2</v>
      </c>
    </row>
    <row r="24" spans="1:9" x14ac:dyDescent="0.35">
      <c r="A24" s="17"/>
      <c r="B24" s="21"/>
      <c r="C24" s="20"/>
      <c r="D24" s="20"/>
      <c r="E24" s="20"/>
      <c r="F24" s="20"/>
    </row>
    <row r="25" spans="1:9" x14ac:dyDescent="0.35">
      <c r="A25" s="8" t="s">
        <v>24</v>
      </c>
      <c r="B25" s="10"/>
    </row>
    <row r="26" spans="1:9" x14ac:dyDescent="0.35">
      <c r="A26" t="s">
        <v>49</v>
      </c>
      <c r="B26" s="10"/>
    </row>
    <row r="27" spans="1:9" x14ac:dyDescent="0.35">
      <c r="A27" s="17"/>
      <c r="B27" s="10"/>
    </row>
    <row r="28" spans="1:9" x14ac:dyDescent="0.35">
      <c r="A28" s="17"/>
      <c r="B28" s="10"/>
    </row>
    <row r="29" spans="1:9" x14ac:dyDescent="0.35">
      <c r="A29" s="17"/>
      <c r="B29" s="10"/>
    </row>
    <row r="30" spans="1:9" x14ac:dyDescent="0.35">
      <c r="A30" s="17"/>
      <c r="B30" s="10"/>
    </row>
    <row r="31" spans="1:9" x14ac:dyDescent="0.35">
      <c r="A31" s="17"/>
      <c r="B31" s="10"/>
    </row>
    <row r="32" spans="1:9" x14ac:dyDescent="0.35">
      <c r="A32" s="1"/>
      <c r="B32" s="10"/>
    </row>
    <row r="33" spans="1:2" x14ac:dyDescent="0.35">
      <c r="A33" s="1"/>
      <c r="B33" s="10"/>
    </row>
    <row r="34" spans="1:2" x14ac:dyDescent="0.35">
      <c r="A34" s="1"/>
      <c r="B34" s="10"/>
    </row>
    <row r="35" spans="1:2" x14ac:dyDescent="0.35">
      <c r="A35" s="1"/>
      <c r="B35" s="10"/>
    </row>
    <row r="36" spans="1:2" x14ac:dyDescent="0.35">
      <c r="A36" s="1"/>
      <c r="B36" s="10"/>
    </row>
    <row r="37" spans="1:2" x14ac:dyDescent="0.35">
      <c r="A37" s="1"/>
      <c r="B37" s="10"/>
    </row>
    <row r="38" spans="1:2" x14ac:dyDescent="0.35">
      <c r="A38" s="1"/>
      <c r="B38" s="10"/>
    </row>
    <row r="39" spans="1:2" x14ac:dyDescent="0.35">
      <c r="A39" s="1"/>
      <c r="B39" s="10"/>
    </row>
    <row r="40" spans="1:2" x14ac:dyDescent="0.35">
      <c r="A40" s="1"/>
      <c r="B40" s="10"/>
    </row>
    <row r="42" spans="1:2" x14ac:dyDescent="0.35">
      <c r="A42" s="6"/>
    </row>
    <row r="105" spans="8:8" x14ac:dyDescent="0.35">
      <c r="H105" s="6"/>
    </row>
  </sheetData>
  <mergeCells count="1">
    <mergeCell ref="H19:I19"/>
  </mergeCells>
  <hyperlinks>
    <hyperlink ref="H19:I19" location="Contents!A1" display="Back to content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Contents</vt:lpstr>
      <vt:lpstr>Figure 5.1</vt:lpstr>
      <vt:lpstr>Figure 5.2</vt:lpstr>
      <vt:lpstr>Figure 5.5</vt:lpstr>
      <vt:lpstr>Figure 5.6</vt:lpstr>
      <vt:lpstr>Figure 5.7</vt:lpstr>
      <vt:lpstr>Figure 5.8</vt:lpstr>
      <vt:lpstr>Figure 5.9</vt:lpstr>
      <vt:lpstr>Figure 5.10</vt:lpstr>
      <vt:lpstr>Figure 5.11</vt:lpstr>
      <vt:lpstr>Figure 5.12</vt:lpstr>
      <vt:lpstr>Figure 5.13</vt:lpstr>
      <vt:lpstr>Figure 5.14</vt:lpstr>
      <vt:lpstr>Figure 5.15</vt:lpstr>
      <vt:lpstr>Figure 5.16</vt:lpstr>
      <vt:lpstr>Figure 5.17</vt:lpstr>
      <vt:lpstr>Figure 5.18</vt:lpstr>
      <vt:lpstr>Figure 5.19</vt:lpstr>
      <vt:lpstr>Figure 5.20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Erik Visser</cp:lastModifiedBy>
  <dcterms:created xsi:type="dcterms:W3CDTF">2018-04-09T15:32:19Z</dcterms:created>
  <dcterms:modified xsi:type="dcterms:W3CDTF">2021-04-14T11:44:36Z</dcterms:modified>
</cp:coreProperties>
</file>