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S\Desktop\temp\ARR Documents\"/>
    </mc:Choice>
  </mc:AlternateContent>
  <xr:revisionPtr revIDLastSave="0" documentId="13_ncr:1_{166EF6B7-0A98-49B4-AA2F-D5CE8C1510A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ZARONIA" sheetId="2" r:id="rId1"/>
    <sheet name="ZARONIA_Published" sheetId="1" r:id="rId2"/>
    <sheet name="Holidays" sheetId="3" r:id="rId3"/>
  </sheets>
  <definedNames>
    <definedName name="JOBHolidays">Holidays!$A$2:$A$108</definedName>
    <definedName name="JOBNYBHolidays">_xlfn.ANCHORARRAY(Holidays!#REF!)</definedName>
    <definedName name="JOBNYBUSGSHolidays">_xlfn.ANCHORARRAY(Holidays!#REF!)</definedName>
    <definedName name="JOBUSGSHolidays">_xlfn.ANCHORARRAY(Holidays!#REF!)</definedName>
    <definedName name="NYBHolidays">Holidays!#REF!</definedName>
    <definedName name="USGSHolidays">Holidays!#REF!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2" l="1"/>
  <c r="I22" i="2" l="1"/>
  <c r="B12" i="2" l="1"/>
  <c r="B18" i="2" s="1"/>
  <c r="A22" i="2" l="1" a="1"/>
  <c r="A22" i="2" s="1"/>
  <c r="K22" i="2" s="1" a="1"/>
  <c r="K22" i="2" s="1"/>
  <c r="B10" i="2" l="1"/>
  <c r="B22" i="2" s="1" a="1"/>
  <c r="B22" i="2" s="1"/>
  <c r="C22" i="2" l="1" a="1"/>
  <c r="C22" i="2" s="1"/>
  <c r="E22" i="2" s="1" a="1"/>
  <c r="E22" i="2" s="1"/>
  <c r="F22" i="2" l="1" a="1"/>
  <c r="F22" i="2" s="1"/>
  <c r="D22" i="2" a="1"/>
  <c r="D22" i="2" s="1"/>
  <c r="M22" i="2" l="1" a="1"/>
  <c r="M22" i="2" s="1"/>
  <c r="G22" i="2" a="1"/>
  <c r="G22" i="2" s="1"/>
  <c r="N22" i="2" l="1" a="1"/>
  <c r="N22" i="2" s="1"/>
  <c r="R22" i="2" s="1" a="1"/>
  <c r="R22" i="2" s="1"/>
  <c r="O22" i="2" a="1"/>
  <c r="O22" i="2" s="1"/>
  <c r="P22" i="2" l="1" a="1"/>
  <c r="P22" i="2" s="1"/>
  <c r="Q22" i="2" a="1"/>
  <c r="Q22" i="2" s="1"/>
  <c r="S22" i="2" a="1"/>
  <c r="S22" i="2" s="1"/>
  <c r="U22" i="2" l="1" a="1"/>
  <c r="U22" i="2" s="1"/>
  <c r="V22" i="2" s="1"/>
  <c r="H22" i="2" s="1"/>
  <c r="J22" i="2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<sst xmlns="http://schemas.openxmlformats.org/spreadsheetml/2006/main" count="932" uniqueCount="65">
  <si>
    <t>Trade Date</t>
  </si>
  <si>
    <t>Input</t>
  </si>
  <si>
    <t>Swap Tenor</t>
  </si>
  <si>
    <t>months</t>
  </si>
  <si>
    <t>Accrual Period</t>
  </si>
  <si>
    <t>s</t>
  </si>
  <si>
    <t>Swap Nominal</t>
  </si>
  <si>
    <t>N</t>
  </si>
  <si>
    <t>Number of Accrual Periods</t>
  </si>
  <si>
    <t>Accrual Daycount Convention</t>
  </si>
  <si>
    <t>Payment Lag</t>
  </si>
  <si>
    <t>p</t>
  </si>
  <si>
    <t>Floating Rate Rounding</t>
  </si>
  <si>
    <t>Payment Rounding</t>
  </si>
  <si>
    <t>Short Stub</t>
  </si>
  <si>
    <t>i</t>
  </si>
  <si>
    <t>m</t>
  </si>
  <si>
    <t>Unadjusted Date</t>
  </si>
  <si>
    <t>Adjusted</t>
  </si>
  <si>
    <t>Accrual Start</t>
  </si>
  <si>
    <t>Accrual End</t>
  </si>
  <si>
    <t>Payment Date</t>
  </si>
  <si>
    <t>Accrual YearFrac</t>
  </si>
  <si>
    <t>Floating Rate</t>
  </si>
  <si>
    <t>Floating Cashflow</t>
  </si>
  <si>
    <t>Sub-accrual period</t>
  </si>
  <si>
    <t>SubAccrual YearFrac</t>
  </si>
  <si>
    <t>Lookback</t>
  </si>
  <si>
    <t>ZARONIA</t>
  </si>
  <si>
    <t xml:space="preserve">Accrual </t>
  </si>
  <si>
    <t>Forward Period</t>
  </si>
  <si>
    <t>Selections</t>
  </si>
  <si>
    <t>Source:</t>
  </si>
  <si>
    <t>https://www.resbank.co.za/en/home/what-we-do/financial-markets/south-african-overnight-index-average</t>
  </si>
  <si>
    <t>Selected benchmarks: ZARONIA</t>
  </si>
  <si>
    <t>Report Data:</t>
  </si>
  <si>
    <t>Date</t>
  </si>
  <si>
    <t>Benchmark Name</t>
  </si>
  <si>
    <t>Rate</t>
  </si>
  <si>
    <t>10th Percentile</t>
  </si>
  <si>
    <t>90th Percentile</t>
  </si>
  <si>
    <t>Volume</t>
  </si>
  <si>
    <t>Publication Type</t>
  </si>
  <si>
    <t>Calculation Method</t>
  </si>
  <si>
    <t>Standard</t>
  </si>
  <si>
    <t>Normal</t>
  </si>
  <si>
    <t>JOB</t>
  </si>
  <si>
    <t>https://www.gov.za/about-sa/public-holidays</t>
  </si>
  <si>
    <t xml:space="preserve">Recommended </t>
  </si>
  <si>
    <t>Drop down</t>
  </si>
  <si>
    <t>l</t>
  </si>
  <si>
    <t>Days Accrued</t>
  </si>
  <si>
    <t>Principal</t>
  </si>
  <si>
    <t>Spread</t>
  </si>
  <si>
    <t>Long</t>
  </si>
  <si>
    <t>Spread/Margin</t>
  </si>
  <si>
    <t>End of Month</t>
  </si>
  <si>
    <t>Forward Start Date</t>
  </si>
  <si>
    <t>Settlement Lag</t>
  </si>
  <si>
    <t>Settlement Lag Adjustment</t>
  </si>
  <si>
    <t>Removing</t>
  </si>
  <si>
    <t>Start Date: 2022-01-01</t>
  </si>
  <si>
    <t>End Date: 2023-09-21</t>
  </si>
  <si>
    <t>25th Percentile</t>
  </si>
  <si>
    <t>75th Percentile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</si>
</sst>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%"/>
    <numFmt numFmtId="165" formatCode="#,##0.00000"/>
    <numFmt numFmtId="166" formatCode="0.00000000"/>
    <numFmt numFmtId="167" formatCode="[$-409]d\-mmm\-yy;@"/>
    <numFmt numFmtId="168" formatCode="0.0000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</font>
    <font>
      <i/>
      <sz val="11"/>
      <color theme="1"/>
      <name val="Calibri"/>
      <family val="2"/>
      <scheme val="minor"/>
    </font>
    <font>
      <sz val="11"/>
      <color theme="4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15" fontId="0" fillId="0" borderId="0" xfId="0" applyNumberFormat="1"/>
    <xf numFmtId="0" fontId="18" fillId="0" borderId="0" xfId="42"/>
    <xf numFmtId="0" fontId="0" fillId="33" borderId="0" xfId="0" applyFill="1"/>
    <xf numFmtId="15" fontId="0" fillId="33" borderId="0" xfId="0" applyNumberFormat="1" applyFill="1"/>
    <xf numFmtId="166" fontId="0" fillId="33" borderId="0" xfId="0" applyNumberFormat="1" applyFill="1"/>
    <xf numFmtId="0" fontId="13" fillId="34" borderId="0" xfId="0" applyFont="1" applyFill="1"/>
    <xf numFmtId="15" fontId="13" fillId="34" borderId="0" xfId="0" applyNumberFormat="1" applyFont="1" applyFill="1"/>
    <xf numFmtId="0" fontId="19" fillId="34" borderId="0" xfId="0" applyFont="1" applyFill="1"/>
    <xf numFmtId="4" fontId="0" fillId="33" borderId="0" xfId="0" applyNumberFormat="1" applyFill="1"/>
    <xf numFmtId="0" fontId="0" fillId="35" borderId="0" xfId="0" applyFill="1"/>
    <xf numFmtId="15" fontId="0" fillId="35" borderId="0" xfId="0" applyNumberFormat="1" applyFill="1"/>
    <xf numFmtId="3" fontId="0" fillId="35" borderId="0" xfId="0" applyNumberFormat="1" applyFill="1"/>
    <xf numFmtId="0" fontId="20" fillId="33" borderId="0" xfId="0" applyFont="1" applyFill="1"/>
    <xf numFmtId="0" fontId="21" fillId="0" borderId="0" xfId="0" applyFont="1"/>
    <xf numFmtId="0" fontId="20" fillId="33" borderId="0" xfId="0" applyFont="1" applyFill="1" applyAlignment="1">
      <alignment horizontal="center"/>
    </xf>
    <xf numFmtId="164" fontId="0" fillId="36" borderId="0" xfId="43" applyNumberFormat="1" applyFont="1" applyFill="1"/>
    <xf numFmtId="0" fontId="0" fillId="36" borderId="0" xfId="0" applyFill="1"/>
    <xf numFmtId="15" fontId="0" fillId="36" borderId="0" xfId="0" applyNumberFormat="1" applyFill="1"/>
    <xf numFmtId="165" fontId="0" fillId="36" borderId="0" xfId="0" applyNumberFormat="1" applyFill="1"/>
    <xf numFmtId="167" fontId="0" fillId="0" borderId="0" xfId="0" applyNumberFormat="1"/>
    <xf numFmtId="3" fontId="0" fillId="33" borderId="0" xfId="0" applyNumberFormat="1" applyFill="1"/>
    <xf numFmtId="0" fontId="0" fillId="37" borderId="0" xfId="0" applyFill="1"/>
    <xf numFmtId="3" fontId="0" fillId="38" borderId="0" xfId="0" applyNumberFormat="1" applyFill="1"/>
    <xf numFmtId="15" fontId="0" fillId="38" borderId="0" xfId="0" applyNumberFormat="1" applyFill="1"/>
    <xf numFmtId="0" fontId="0" fillId="38" borderId="0" xfId="0" applyFill="1"/>
    <xf numFmtId="3" fontId="0" fillId="36" borderId="0" xfId="0" applyNumberFormat="1" applyFill="1"/>
    <xf numFmtId="10" fontId="0" fillId="33" borderId="0" xfId="0" applyNumberFormat="1" applyFill="1"/>
    <xf numFmtId="10" fontId="0" fillId="35" borderId="0" xfId="0" applyNumberFormat="1" applyFill="1"/>
    <xf numFmtId="0" fontId="0" fillId="33" borderId="0" xfId="0" applyFill="1" applyBorder="1"/>
    <xf numFmtId="0" fontId="0" fillId="0" borderId="0" xfId="0" applyBorder="1"/>
    <xf numFmtId="0" fontId="13" fillId="34" borderId="0" xfId="0" applyFont="1" applyFill="1" applyBorder="1"/>
    <xf numFmtId="168" fontId="0" fillId="36" borderId="0" xfId="0" applyNumberFormat="1" applyFill="1" applyBorder="1"/>
    <xf numFmtId="0" fontId="20" fillId="0" borderId="0" xfId="0" applyFont="1" applyAlignment="1">
      <alignment horizont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3" builtinId="5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numFmt numFmtId="20" formatCode="dd/mmm/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508327</xdr:colOff>
      <xdr:row>18</xdr:row>
      <xdr:rowOff>169048</xdr:rowOff>
    </xdr:from>
    <xdr:to>
      <xdr:col>6</xdr:col>
      <xdr:colOff>620869</xdr:colOff>
      <xdr:row>19</xdr:row>
      <xdr:rowOff>162842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8715A11-CA2B-43C3-9A18-D0059B8F8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7483" y="3062974"/>
          <a:ext cx="112542" cy="1746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265987</xdr:colOff>
      <xdr:row>18</xdr:row>
      <xdr:rowOff>170820</xdr:rowOff>
    </xdr:from>
    <xdr:to>
      <xdr:col>7</xdr:col>
      <xdr:colOff>378529</xdr:colOff>
      <xdr:row>19</xdr:row>
      <xdr:rowOff>164614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52D341E-29BC-4D8B-A709-D72A2B40E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0171" y="3064746"/>
          <a:ext cx="112542" cy="1746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355830</xdr:colOff>
      <xdr:row>18</xdr:row>
      <xdr:rowOff>169047</xdr:rowOff>
    </xdr:from>
    <xdr:to>
      <xdr:col>4</xdr:col>
      <xdr:colOff>468372</xdr:colOff>
      <xdr:row>19</xdr:row>
      <xdr:rowOff>162841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95D6713-54E3-4A10-9F83-FB25778FE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7009" y="3062973"/>
          <a:ext cx="112542" cy="1746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258302</xdr:colOff>
      <xdr:row>18</xdr:row>
      <xdr:rowOff>172593</xdr:rowOff>
    </xdr:from>
    <xdr:to>
      <xdr:col>3</xdr:col>
      <xdr:colOff>504487</xdr:colOff>
      <xdr:row>19</xdr:row>
      <xdr:rowOff>166387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E26B9EA9-AE4F-4746-A1E5-B8FD4561F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5563" y="3066519"/>
          <a:ext cx="246185" cy="1746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257115</xdr:colOff>
      <xdr:row>18</xdr:row>
      <xdr:rowOff>154271</xdr:rowOff>
    </xdr:from>
    <xdr:to>
      <xdr:col>13</xdr:col>
      <xdr:colOff>545503</xdr:colOff>
      <xdr:row>19</xdr:row>
      <xdr:rowOff>161306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DA8193B1-E28F-4EA6-B47B-2F37921A3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175" y="3048197"/>
          <a:ext cx="288388" cy="18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190771</xdr:colOff>
      <xdr:row>18</xdr:row>
      <xdr:rowOff>146340</xdr:rowOff>
    </xdr:from>
    <xdr:to>
      <xdr:col>14</xdr:col>
      <xdr:colOff>345516</xdr:colOff>
      <xdr:row>19</xdr:row>
      <xdr:rowOff>146341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7713D742-7D84-463C-B8DC-9E39E4E32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23057" y="3477369"/>
          <a:ext cx="154745" cy="1850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534801</xdr:colOff>
      <xdr:row>18</xdr:row>
      <xdr:rowOff>142583</xdr:rowOff>
    </xdr:from>
    <xdr:to>
      <xdr:col>20</xdr:col>
      <xdr:colOff>825680</xdr:colOff>
      <xdr:row>19</xdr:row>
      <xdr:rowOff>166906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855C06B3-7343-4A86-B7BF-D9D77068C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44480" y="3326654"/>
          <a:ext cx="290879" cy="201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553828</xdr:colOff>
      <xdr:row>18</xdr:row>
      <xdr:rowOff>142532</xdr:rowOff>
    </xdr:from>
    <xdr:to>
      <xdr:col>21</xdr:col>
      <xdr:colOff>666370</xdr:colOff>
      <xdr:row>19</xdr:row>
      <xdr:rowOff>132516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5036F8F2-0E22-45C5-B9D4-247F2FD42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64399" y="3326603"/>
          <a:ext cx="112542" cy="166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321548</xdr:colOff>
      <xdr:row>18</xdr:row>
      <xdr:rowOff>160775</xdr:rowOff>
    </xdr:from>
    <xdr:to>
      <xdr:col>5</xdr:col>
      <xdr:colOff>574766</xdr:colOff>
      <xdr:row>19</xdr:row>
      <xdr:rowOff>174841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DA84EF8B-17A1-454D-A261-232BAEE0C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352" y="3054701"/>
          <a:ext cx="253218" cy="1949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140677</xdr:colOff>
      <xdr:row>18</xdr:row>
      <xdr:rowOff>150725</xdr:rowOff>
    </xdr:from>
    <xdr:to>
      <xdr:col>17</xdr:col>
      <xdr:colOff>555674</xdr:colOff>
      <xdr:row>19</xdr:row>
      <xdr:rowOff>157759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A5668837-D536-4824-A32E-23E29A9BC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61890" y="3044651"/>
          <a:ext cx="414997" cy="1879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158261</xdr:colOff>
      <xdr:row>19</xdr:row>
      <xdr:rowOff>8963</xdr:rowOff>
    </xdr:from>
    <xdr:to>
      <xdr:col>9</xdr:col>
      <xdr:colOff>925285</xdr:colOff>
      <xdr:row>19</xdr:row>
      <xdr:rowOff>144025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417298F5-091F-4C7E-B934-C0D4DA9CF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30861" y="3525049"/>
          <a:ext cx="767024" cy="135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526911</xdr:colOff>
      <xdr:row>1</xdr:row>
      <xdr:rowOff>103017</xdr:rowOff>
    </xdr:from>
    <xdr:to>
      <xdr:col>14</xdr:col>
      <xdr:colOff>287656</xdr:colOff>
      <xdr:row>17</xdr:row>
      <xdr:rowOff>168827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3B88CC51-78D4-45C9-96AA-9D5BE18F6A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372540" y="288074"/>
          <a:ext cx="9892078" cy="3017199"/>
        </a:xfrm>
        <a:prstGeom prst="rect">
          <a:avLst/>
        </a:prstGeom>
      </xdr:spPr>
    </xdr:pic>
    <xdr:clientData/>
  </xdr:twoCellAnchor>
  <xdr:twoCellAnchor>
    <xdr:from>
      <xdr:col>2</xdr:col>
      <xdr:colOff>50240</xdr:colOff>
      <xdr:row>7</xdr:row>
      <xdr:rowOff>5</xdr:rowOff>
    </xdr:from>
    <xdr:to>
      <xdr:col>2</xdr:col>
      <xdr:colOff>162782</xdr:colOff>
      <xdr:row>8</xdr:row>
      <xdr:rowOff>14075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8B6D308D-9208-48E8-8951-8BD3922EA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4214" y="904356"/>
          <a:ext cx="112542" cy="194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40192</xdr:colOff>
      <xdr:row>9</xdr:row>
      <xdr:rowOff>4</xdr:rowOff>
    </xdr:from>
    <xdr:to>
      <xdr:col>2</xdr:col>
      <xdr:colOff>279343</xdr:colOff>
      <xdr:row>10</xdr:row>
      <xdr:rowOff>14072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FCD50DD6-1F80-4AB5-A4F6-F9A658C79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4166" y="1266097"/>
          <a:ext cx="239151" cy="194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100480</xdr:colOff>
      <xdr:row>18</xdr:row>
      <xdr:rowOff>150726</xdr:rowOff>
    </xdr:from>
    <xdr:to>
      <xdr:col>18</xdr:col>
      <xdr:colOff>515477</xdr:colOff>
      <xdr:row>19</xdr:row>
      <xdr:rowOff>157760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AD8BBA2A-48A4-493E-9C1A-D1211E1CA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09921" y="3044652"/>
          <a:ext cx="414997" cy="1879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501914</xdr:colOff>
      <xdr:row>20</xdr:row>
      <xdr:rowOff>10884</xdr:rowOff>
    </xdr:from>
    <xdr:to>
      <xdr:col>31</xdr:col>
      <xdr:colOff>439366</xdr:colOff>
      <xdr:row>48</xdr:row>
      <xdr:rowOff>22703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94BA5013-27AD-4AA4-AA8B-D34B13EB18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30100171" y="3712027"/>
          <a:ext cx="8060644" cy="5199134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18</xdr:row>
      <xdr:rowOff>3641</xdr:rowOff>
    </xdr:from>
    <xdr:to>
      <xdr:col>13</xdr:col>
      <xdr:colOff>760365</xdr:colOff>
      <xdr:row>19</xdr:row>
      <xdr:rowOff>169001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F100A50-DD18-7410-DD34-3CC1937956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3944600" y="3334670"/>
          <a:ext cx="2389412" cy="34470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4956508-3205-49F8-A20B-8A8D96D39A01}" name="ZARONIA" displayName="ZARONIA" ref="A6:J293" totalsRowShown="0">
  <autoFilter ref="A6:J293" xr:uid="{B4956508-3205-49F8-A20B-8A8D96D39A01}"/>
  <tableColumns count="10">
    <tableColumn id="1" xr3:uid="{E77E28FF-DD68-4A31-BC5C-92EF9A30D948}" name="Date" dataDxfId="0"/>
    <tableColumn id="2" xr3:uid="{26860FC2-2C57-460B-A5EF-D808CA2E315D}" name="Benchmark Name"/>
    <tableColumn id="3" xr3:uid="{B31BEA1B-4B45-4900-BEAB-6DDD12B52526}" name="Rate"/>
    <tableColumn id="4" xr3:uid="{286EA39B-7CC6-49CA-9DA1-8DD26F5B47DA}" name="10th Percentile"/>
    <tableColumn id="5" xr3:uid="{7FD7A6EB-499B-4174-A44F-FDB5D9D4ED6A}" name="25th Percentile"/>
    <tableColumn id="6" xr3:uid="{E3648DD8-D0F8-466D-BFD7-463E7F11BDB8}" name="75th Percentile"/>
    <tableColumn id="7" xr3:uid="{36ADF2CE-7F75-4BA2-8D48-65D7E4037481}" name="90th Percentile"/>
    <tableColumn id="8" xr3:uid="{8EF38F10-5403-493B-BAFB-E0B8C7BC28DF}" name="Volume"/>
    <tableColumn id="9" xr3:uid="{300985DF-737A-4640-A938-3CA608BFC741}" name="Publication Type"/>
    <tableColumn id="10" xr3:uid="{F19F8D5A-5A71-4BBF-AABA-7E6E479D4FFA}" name="Calculation Method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gov.za/about-sa/public-holiday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501"/>
  <sheetViews>
    <sheetView tabSelected="1" zoomScale="70" zoomScaleNormal="70" workbookViewId="0"/>
  </sheetViews>
  <sheetFormatPr defaultColWidth="17.33203125" defaultRowHeight="14.4" x14ac:dyDescent="0.3"/>
  <cols>
    <col min="1" max="1" width="35.21875" style="3" bestFit="1" customWidth="1"/>
    <col min="2" max="2" width="20.109375" style="4" bestFit="1" customWidth="1"/>
    <col min="3" max="3" width="11.77734375" style="4" bestFit="1" customWidth="1"/>
    <col min="4" max="4" width="16.33203125" style="4" bestFit="1" customWidth="1"/>
    <col min="5" max="5" width="16" style="4" bestFit="1" customWidth="1"/>
    <col min="6" max="6" width="17.21875" style="4" bestFit="1" customWidth="1"/>
    <col min="7" max="7" width="21.33203125" style="3" bestFit="1" customWidth="1"/>
    <col min="8" max="8" width="16.6640625" style="3" bestFit="1" customWidth="1"/>
    <col min="9" max="9" width="9.6640625" style="3" bestFit="1" customWidth="1"/>
    <col min="10" max="10" width="21.5546875" style="3" bestFit="1" customWidth="1"/>
    <col min="11" max="11" width="13.44140625" style="3" bestFit="1" customWidth="1"/>
    <col min="12" max="12" width="7.33203125" style="3" customWidth="1"/>
    <col min="13" max="13" width="23.5546875" style="3" bestFit="1" customWidth="1"/>
    <col min="14" max="14" width="16.33203125" style="3" bestFit="1" customWidth="1"/>
    <col min="15" max="15" width="15" style="3" bestFit="1" customWidth="1"/>
    <col min="16" max="16" width="17.21875" style="3" bestFit="1" customWidth="1"/>
    <col min="17" max="17" width="26" style="3" bestFit="1" customWidth="1"/>
    <col min="18" max="18" width="12.44140625" style="3" bestFit="1" customWidth="1"/>
    <col min="19" max="19" width="11.77734375" style="3" bestFit="1" customWidth="1"/>
    <col min="20" max="20" width="6.6640625" style="3" hidden="1" customWidth="1"/>
    <col min="21" max="21" width="19.109375" style="29" customWidth="1"/>
    <col min="22" max="22" width="16.33203125" style="3" bestFit="1" customWidth="1"/>
    <col min="23" max="23" width="13.33203125" style="3" bestFit="1" customWidth="1"/>
    <col min="24" max="26" width="17.33203125" style="3"/>
    <col min="27" max="27" width="11.109375" style="3" bestFit="1" customWidth="1"/>
    <col min="28" max="28" width="3.77734375" style="3" bestFit="1" customWidth="1"/>
    <col min="29" max="16384" width="17.33203125" style="3"/>
  </cols>
  <sheetData>
    <row r="1" spans="1:28" x14ac:dyDescent="0.3">
      <c r="A1" s="6" t="s">
        <v>0</v>
      </c>
      <c r="B1" s="11">
        <v>45016</v>
      </c>
      <c r="C1" s="3"/>
      <c r="D1" s="3"/>
      <c r="E1" s="10" t="s">
        <v>1</v>
      </c>
      <c r="F1" s="3"/>
      <c r="AA1" s="3" t="s">
        <v>49</v>
      </c>
      <c r="AB1" s="3">
        <v>1</v>
      </c>
    </row>
    <row r="2" spans="1:28" x14ac:dyDescent="0.3">
      <c r="A2" s="6" t="s">
        <v>30</v>
      </c>
      <c r="B2" s="12">
        <v>0</v>
      </c>
      <c r="C2" s="3" t="s">
        <v>3</v>
      </c>
      <c r="D2" s="3" t="s">
        <v>60</v>
      </c>
      <c r="E2" s="22" t="s">
        <v>48</v>
      </c>
      <c r="F2" s="3"/>
      <c r="AA2" s="4"/>
      <c r="AB2" s="3">
        <v>3</v>
      </c>
    </row>
    <row r="3" spans="1:28" x14ac:dyDescent="0.3">
      <c r="A3" s="6" t="s">
        <v>2</v>
      </c>
      <c r="B3" s="10">
        <v>12</v>
      </c>
      <c r="C3" s="3" t="s">
        <v>3</v>
      </c>
      <c r="D3" s="3"/>
      <c r="E3" s="3"/>
      <c r="F3" s="3"/>
      <c r="AB3" s="3">
        <v>6</v>
      </c>
    </row>
    <row r="4" spans="1:28" x14ac:dyDescent="0.3">
      <c r="A4" s="6" t="s">
        <v>27</v>
      </c>
      <c r="B4" s="23">
        <v>1</v>
      </c>
      <c r="C4" s="13" t="s">
        <v>50</v>
      </c>
      <c r="D4" s="3"/>
      <c r="E4" s="3"/>
      <c r="F4" s="3"/>
      <c r="AB4" s="3">
        <v>12</v>
      </c>
    </row>
    <row r="5" spans="1:28" x14ac:dyDescent="0.3">
      <c r="A5" s="6" t="s">
        <v>55</v>
      </c>
      <c r="B5" s="28">
        <v>8.0000000000000002E-3</v>
      </c>
      <c r="C5" s="13"/>
      <c r="D5" s="3"/>
      <c r="E5" s="3"/>
      <c r="F5" s="3"/>
    </row>
    <row r="6" spans="1:28" x14ac:dyDescent="0.3">
      <c r="A6" s="6" t="s">
        <v>4</v>
      </c>
      <c r="B6" s="21">
        <v>3</v>
      </c>
      <c r="C6" s="3" t="s">
        <v>3</v>
      </c>
      <c r="D6" s="3"/>
      <c r="E6" s="3"/>
      <c r="F6" s="3"/>
    </row>
    <row r="7" spans="1:28" x14ac:dyDescent="0.3">
      <c r="A7" s="6" t="s">
        <v>56</v>
      </c>
      <c r="B7" s="24" t="b">
        <v>1</v>
      </c>
      <c r="D7" s="3"/>
      <c r="E7" s="3"/>
      <c r="F7" s="3"/>
    </row>
    <row r="8" spans="1:28" x14ac:dyDescent="0.3">
      <c r="A8" s="6" t="s">
        <v>57</v>
      </c>
      <c r="B8" s="4">
        <f>IF(MOD((MONTH(B1)+$B$2),12)=MONTH(WORKDAY(EDATE(B1,$B$2)-1,1,JOBHolidays)),WORKDAY(EDATE(B1,$B$2)-1,1,JOBHolidays),WORKDAY(EDATE(B1,$B$2),-1,JOBHolidays))</f>
        <v>45016</v>
      </c>
      <c r="D8" s="3"/>
      <c r="E8" s="3"/>
      <c r="F8" s="3"/>
    </row>
    <row r="9" spans="1:28" x14ac:dyDescent="0.3">
      <c r="A9" s="6" t="s">
        <v>58</v>
      </c>
      <c r="B9" s="23">
        <v>0</v>
      </c>
      <c r="C9" s="13" t="s">
        <v>5</v>
      </c>
      <c r="D9" s="3"/>
      <c r="E9" s="3"/>
      <c r="F9" s="3"/>
    </row>
    <row r="10" spans="1:28" x14ac:dyDescent="0.3">
      <c r="A10" s="6" t="s">
        <v>59</v>
      </c>
      <c r="B10" s="4">
        <f>+WORKDAY(B8-1,B9+1,JOBHolidays)</f>
        <v>45016</v>
      </c>
      <c r="C10" s="3"/>
      <c r="D10" s="3"/>
      <c r="E10" s="3"/>
      <c r="F10"/>
    </row>
    <row r="11" spans="1:28" x14ac:dyDescent="0.3">
      <c r="A11" s="6" t="s">
        <v>6</v>
      </c>
      <c r="B11" s="12">
        <v>1000000</v>
      </c>
      <c r="C11" s="13" t="s">
        <v>7</v>
      </c>
      <c r="D11" s="3"/>
      <c r="E11" s="3"/>
      <c r="F11" s="3"/>
    </row>
    <row r="12" spans="1:28" x14ac:dyDescent="0.3">
      <c r="A12" s="6" t="s">
        <v>8</v>
      </c>
      <c r="B12" s="3">
        <f>+ROUNDUP(B3/B6,0)</f>
        <v>4</v>
      </c>
      <c r="C12" s="3"/>
      <c r="E12" s="3"/>
      <c r="F12" s="3"/>
      <c r="O12"/>
      <c r="P12"/>
    </row>
    <row r="13" spans="1:28" x14ac:dyDescent="0.3">
      <c r="A13" s="6" t="s">
        <v>9</v>
      </c>
      <c r="B13" s="25">
        <v>365</v>
      </c>
      <c r="D13" s="3"/>
      <c r="E13" s="3"/>
      <c r="F13" s="3"/>
    </row>
    <row r="14" spans="1:28" x14ac:dyDescent="0.3">
      <c r="A14" s="6" t="s">
        <v>10</v>
      </c>
      <c r="B14" s="25">
        <v>0</v>
      </c>
      <c r="C14" s="13" t="s">
        <v>11</v>
      </c>
      <c r="D14" s="3"/>
      <c r="E14" s="3"/>
      <c r="F14" s="3"/>
    </row>
    <row r="15" spans="1:28" x14ac:dyDescent="0.3">
      <c r="A15" s="6" t="s">
        <v>12</v>
      </c>
      <c r="B15" s="23">
        <v>6</v>
      </c>
      <c r="D15" s="3"/>
      <c r="E15" s="3"/>
      <c r="F15" s="3"/>
    </row>
    <row r="16" spans="1:28" x14ac:dyDescent="0.3">
      <c r="A16" s="6" t="s">
        <v>13</v>
      </c>
      <c r="B16" s="23">
        <v>2</v>
      </c>
      <c r="C16" s="3"/>
      <c r="D16" s="3"/>
      <c r="E16" s="3"/>
      <c r="F16" s="3"/>
    </row>
    <row r="17" spans="1:22" x14ac:dyDescent="0.3">
      <c r="A17" s="6" t="s">
        <v>54</v>
      </c>
      <c r="B17" s="10" t="b">
        <v>1</v>
      </c>
      <c r="D17" s="3"/>
      <c r="E17" s="3"/>
      <c r="F17" s="3"/>
    </row>
    <row r="18" spans="1:22" x14ac:dyDescent="0.3">
      <c r="A18" s="6" t="s">
        <v>14</v>
      </c>
      <c r="B18" s="4" t="b">
        <f>IF((B3/B6)=B12,FALSE,TRUE)</f>
        <v>0</v>
      </c>
      <c r="D18" s="3"/>
      <c r="E18" s="3"/>
      <c r="F18" s="3"/>
      <c r="I18"/>
    </row>
    <row r="19" spans="1:22" x14ac:dyDescent="0.3">
      <c r="D19" s="3"/>
      <c r="E19" s="3"/>
      <c r="F19" s="3"/>
    </row>
    <row r="20" spans="1:22" x14ac:dyDescent="0.3">
      <c r="A20" s="15" t="s">
        <v>15</v>
      </c>
      <c r="D20" s="3"/>
      <c r="E20"/>
      <c r="F20" s="3"/>
      <c r="G20"/>
      <c r="J20" s="15"/>
      <c r="K20" s="33" t="s">
        <v>7</v>
      </c>
      <c r="L20" s="33"/>
      <c r="M20" s="15" t="s">
        <v>16</v>
      </c>
      <c r="U20" s="30"/>
    </row>
    <row r="21" spans="1:22" x14ac:dyDescent="0.3">
      <c r="A21" s="6" t="s">
        <v>4</v>
      </c>
      <c r="B21" s="7" t="s">
        <v>17</v>
      </c>
      <c r="C21" s="7" t="s">
        <v>18</v>
      </c>
      <c r="D21" s="6" t="s">
        <v>19</v>
      </c>
      <c r="E21" s="6" t="s">
        <v>20</v>
      </c>
      <c r="F21" s="6" t="s">
        <v>21</v>
      </c>
      <c r="G21" s="8" t="s">
        <v>22</v>
      </c>
      <c r="H21" s="6" t="s">
        <v>23</v>
      </c>
      <c r="I21" s="6" t="s">
        <v>53</v>
      </c>
      <c r="J21" s="6" t="s">
        <v>24</v>
      </c>
      <c r="K21" s="6" t="s">
        <v>52</v>
      </c>
      <c r="L21" s="9"/>
      <c r="M21" s="6" t="s">
        <v>25</v>
      </c>
      <c r="N21" s="6" t="s">
        <v>19</v>
      </c>
      <c r="O21" s="6" t="s">
        <v>20</v>
      </c>
      <c r="P21" s="6" t="s">
        <v>51</v>
      </c>
      <c r="Q21" s="6" t="s">
        <v>26</v>
      </c>
      <c r="R21" s="6" t="s">
        <v>27</v>
      </c>
      <c r="S21" s="6" t="s">
        <v>28</v>
      </c>
      <c r="U21" s="31" t="s">
        <v>29</v>
      </c>
      <c r="V21" s="6" t="s">
        <v>23</v>
      </c>
    </row>
    <row r="22" spans="1:22" x14ac:dyDescent="0.3">
      <c r="A22" s="3" cm="1">
        <f t="array" ref="A22:A25">+_xlfn.SEQUENCE(B12)</f>
        <v>1</v>
      </c>
      <c r="B22" s="4" cm="1">
        <f t="array" ref="B22:B25">_xlfn.LET(_xlpm.EndofMonthCalc, EOMONTH(B10,-B6*($B$12-_xlfn.ANCHORARRAY(A22))+$B$3),_xlpm.NormalCalc,EDATE(B10,-B6*($B$12-_xlfn.ANCHORARRAY(A22))+$B$3), IF(B7,IF(EOMONTH(B10,0)=B10,_xlpm.EndofMonthCalc,_xlpm.NormalCalc),_xlpm.NormalCalc))</f>
        <v>45107</v>
      </c>
      <c r="C22" s="4" cm="1">
        <f t="array" ref="C22:C25">+_xlfn.LET(_xlpm.NormalAdjustDate, WORKDAY(_xlfn.ANCHORARRAY(B22)-1,1,JOBHolidays),_xlpm.PrevAdjustDate,WORKDAY(_xlfn.ANCHORARRAY(B22)+0,0-1,JOBHolidays), IF(MONTH(_xlpm.NormalAdjustDate)&lt;&gt;MONTH(_xlfn.ANCHORARRAY(B22)),_xlpm.PrevAdjustDate,_xlpm.NormalAdjustDate))</f>
        <v>45107</v>
      </c>
      <c r="D22" s="4" cm="1">
        <f t="array" aca="1" ref="D22:D25" ca="1">+IF(_xlfn.ANCHORARRAY(A22)=1,$B$10,OFFSET(_xlfn.ANCHORARRAY(C22),-1,0))</f>
        <v>45016</v>
      </c>
      <c r="E22" s="4" cm="1">
        <f t="array" ref="E22:E25">+_xlfn.ANCHORARRAY(C22)</f>
        <v>45107</v>
      </c>
      <c r="F22" s="4" cm="1">
        <f t="array" ref="F22:F25">+WORKDAY(_xlfn.ANCHORARRAY(E22)-1,$B$14+1,JOBHolidays)</f>
        <v>45107</v>
      </c>
      <c r="G22" s="5" cm="1">
        <f t="array" aca="1" ref="G22:G25" ca="1">+(_xlfn.ANCHORARRAY(E22)-_xlfn.ANCHORARRAY(D22))/$B$13</f>
        <v>0.24931506849315069</v>
      </c>
      <c r="H22" s="16">
        <f ca="1">+ROUND(V22,$B$15)</f>
        <v>7.8109999999999999E-2</v>
      </c>
      <c r="I22" s="27">
        <f>B5</f>
        <v>8.0000000000000002E-3</v>
      </c>
      <c r="J22" s="9">
        <f ca="1">ROUND(IF(B17,1,-1)*(H22+I22)*G22*$B$11,$B$16)</f>
        <v>21468.52</v>
      </c>
      <c r="K22" s="9" cm="1">
        <f t="array" ref="K22:K25">+IF(_xlfn.ANCHORARRAY(A22)=B12,B17*B11,0)</f>
        <v>0</v>
      </c>
      <c r="L22" s="9"/>
      <c r="M22" s="17" cm="1">
        <f t="array" aca="1" ref="M22:M81" ca="1">_xlfn.SEQUENCE(NETWORKDAYS(D22,E22,JOBHolidays)-1)</f>
        <v>1</v>
      </c>
      <c r="N22" s="18" cm="1">
        <f t="array" aca="1" ref="N22:N81" ca="1">(_xlfn.ANCHORARRAY(M22)&gt;0)*WORKDAY($D$22-1,_xlfn.ANCHORARRAY(M22)*1,JOBHolidays)</f>
        <v>45016</v>
      </c>
      <c r="O22" s="18" cm="1">
        <f t="array" aca="1" ref="O22:O81" ca="1">(_xlfn.ANCHORARRAY(M22)&gt;0)*WORKDAY($D$22,_xlfn.ANCHORARRAY(M22)*1,JOBHolidays)</f>
        <v>45019</v>
      </c>
      <c r="P22" s="26" cm="1">
        <f t="array" aca="1" ref="P22:P81" ca="1">+(_xlfn.ANCHORARRAY(O22)-_xlfn.ANCHORARRAY(N22))</f>
        <v>3</v>
      </c>
      <c r="Q22" s="19" cm="1">
        <f t="array" aca="1" ref="Q22:Q81" ca="1">+(_xlfn.ANCHORARRAY(O22)-_xlfn.ANCHORARRAY(N22))/$B$13</f>
        <v>8.21917808219178E-3</v>
      </c>
      <c r="R22" s="18" cm="1">
        <f t="array" aca="1" ref="R22:R81" ca="1">+_xlfn.LET(_xlpm.lookback,B4,WORKDAY(_xlfn.ANCHORARRAY(N22)*1,-1*_xlpm.lookback,JOBHolidays))</f>
        <v>45015</v>
      </c>
      <c r="S22" s="16" cm="1">
        <f t="array" aca="1" ref="S22:S81" ca="1">+INDEX(ZARONIA[Rate],MATCH(_xlfn.ANCHORARRAY(R22),ZARONIA[Date],0))/100</f>
        <v>7.0949999999999999E-2</v>
      </c>
      <c r="U22" s="32" cm="1">
        <f t="array" aca="1" ref="U22" ca="1">PRODUCT(1+_xlfn.ANCHORARRAY(S22)*_xlfn.ANCHORARRAY(Q22))</f>
        <v>1.019474022979115</v>
      </c>
      <c r="V22" s="17">
        <f ca="1">+ROUND((U22-1)/SUM(_xlfn.ANCHORARRAY(Q22)),6)</f>
        <v>7.8109999999999999E-2</v>
      </c>
    </row>
    <row r="23" spans="1:22" x14ac:dyDescent="0.3">
      <c r="A23" s="3">
        <v>2</v>
      </c>
      <c r="B23" s="4">
        <v>45199</v>
      </c>
      <c r="C23" s="4">
        <v>45198</v>
      </c>
      <c r="D23" s="4">
        <f ca="1"/>
        <v>45107</v>
      </c>
      <c r="E23" s="4">
        <v>45198</v>
      </c>
      <c r="F23" s="4">
        <v>45198</v>
      </c>
      <c r="G23" s="5">
        <f ca="1"/>
        <v>0.24931506849315069</v>
      </c>
      <c r="K23" s="9">
        <v>0</v>
      </c>
      <c r="L23" s="9"/>
      <c r="M23" s="17">
        <f ca="1"/>
        <v>2</v>
      </c>
      <c r="N23" s="18">
        <f ca="1"/>
        <v>45019</v>
      </c>
      <c r="O23" s="18">
        <f ca="1"/>
        <v>45020</v>
      </c>
      <c r="P23" s="26">
        <f ca="1"/>
        <v>1</v>
      </c>
      <c r="Q23" s="19">
        <f ca="1"/>
        <v>2.7397260273972603E-3</v>
      </c>
      <c r="R23" s="18">
        <f ca="1"/>
        <v>45016</v>
      </c>
      <c r="S23" s="16">
        <f ca="1"/>
        <v>7.5689999999999993E-2</v>
      </c>
    </row>
    <row r="24" spans="1:22" x14ac:dyDescent="0.3">
      <c r="A24" s="3">
        <v>3</v>
      </c>
      <c r="B24" s="4">
        <v>45291</v>
      </c>
      <c r="C24" s="4">
        <v>45289</v>
      </c>
      <c r="D24" s="4">
        <f ca="1"/>
        <v>45198</v>
      </c>
      <c r="E24" s="4">
        <v>45289</v>
      </c>
      <c r="F24" s="4">
        <v>45289</v>
      </c>
      <c r="G24" s="5">
        <f ca="1"/>
        <v>0.24931506849315069</v>
      </c>
      <c r="K24" s="9">
        <v>0</v>
      </c>
      <c r="L24" s="9"/>
      <c r="M24" s="17">
        <f ca="1"/>
        <v>3</v>
      </c>
      <c r="N24" s="18">
        <f ca="1"/>
        <v>45020</v>
      </c>
      <c r="O24" s="18">
        <f ca="1"/>
        <v>45021</v>
      </c>
      <c r="P24" s="26">
        <f ca="1"/>
        <v>1</v>
      </c>
      <c r="Q24" s="19">
        <f ca="1"/>
        <v>2.7397260273972603E-3</v>
      </c>
      <c r="R24" s="18">
        <f ca="1"/>
        <v>45019</v>
      </c>
      <c r="S24" s="16">
        <f ca="1"/>
        <v>7.5859999999999997E-2</v>
      </c>
    </row>
    <row r="25" spans="1:22" x14ac:dyDescent="0.3">
      <c r="A25" s="3">
        <v>4</v>
      </c>
      <c r="B25" s="4">
        <v>45382</v>
      </c>
      <c r="C25" s="4">
        <v>45379</v>
      </c>
      <c r="D25" s="4">
        <f ca="1"/>
        <v>45289</v>
      </c>
      <c r="E25" s="4">
        <v>45379</v>
      </c>
      <c r="F25" s="4">
        <v>45379</v>
      </c>
      <c r="G25" s="5">
        <f ca="1"/>
        <v>0.24657534246575341</v>
      </c>
      <c r="K25" s="9">
        <v>1000000</v>
      </c>
      <c r="L25" s="9"/>
      <c r="M25" s="17">
        <f ca="1"/>
        <v>4</v>
      </c>
      <c r="N25" s="18">
        <f ca="1"/>
        <v>45021</v>
      </c>
      <c r="O25" s="18">
        <f ca="1"/>
        <v>45022</v>
      </c>
      <c r="P25" s="26">
        <f ca="1"/>
        <v>1</v>
      </c>
      <c r="Q25" s="19">
        <f ca="1"/>
        <v>2.7397260273972603E-3</v>
      </c>
      <c r="R25" s="18">
        <f ca="1"/>
        <v>45020</v>
      </c>
      <c r="S25" s="16">
        <f ca="1"/>
        <v>7.5789999999999996E-2</v>
      </c>
    </row>
    <row r="26" spans="1:22" x14ac:dyDescent="0.3">
      <c r="G26" s="5"/>
      <c r="K26" s="9"/>
      <c r="L26" s="9"/>
      <c r="M26" s="17">
        <f ca="1"/>
        <v>5</v>
      </c>
      <c r="N26" s="18">
        <f ca="1"/>
        <v>45022</v>
      </c>
      <c r="O26" s="18">
        <f ca="1"/>
        <v>45027</v>
      </c>
      <c r="P26" s="26">
        <f ca="1"/>
        <v>5</v>
      </c>
      <c r="Q26" s="19">
        <f ca="1"/>
        <v>1.3698630136986301E-2</v>
      </c>
      <c r="R26" s="18">
        <f ca="1"/>
        <v>45021</v>
      </c>
      <c r="S26" s="16">
        <f ca="1"/>
        <v>7.5800000000000006E-2</v>
      </c>
    </row>
    <row r="27" spans="1:22" x14ac:dyDescent="0.3">
      <c r="G27" s="5"/>
      <c r="K27" s="9"/>
      <c r="L27" s="9"/>
      <c r="M27" s="17">
        <f ca="1"/>
        <v>6</v>
      </c>
      <c r="N27" s="18">
        <f ca="1"/>
        <v>45027</v>
      </c>
      <c r="O27" s="18">
        <f ca="1"/>
        <v>45028</v>
      </c>
      <c r="P27" s="26">
        <f ca="1"/>
        <v>1</v>
      </c>
      <c r="Q27" s="19">
        <f ca="1"/>
        <v>2.7397260273972603E-3</v>
      </c>
      <c r="R27" s="18">
        <f ca="1"/>
        <v>45022</v>
      </c>
      <c r="S27" s="16">
        <f ca="1"/>
        <v>7.578E-2</v>
      </c>
    </row>
    <row r="28" spans="1:22" x14ac:dyDescent="0.3">
      <c r="K28" s="9"/>
      <c r="L28" s="9"/>
      <c r="M28" s="17">
        <f ca="1"/>
        <v>7</v>
      </c>
      <c r="N28" s="18">
        <f ca="1"/>
        <v>45028</v>
      </c>
      <c r="O28" s="18">
        <f ca="1"/>
        <v>45029</v>
      </c>
      <c r="P28" s="26">
        <f ca="1"/>
        <v>1</v>
      </c>
      <c r="Q28" s="19">
        <f ca="1"/>
        <v>2.7397260273972603E-3</v>
      </c>
      <c r="R28" s="18">
        <f ca="1"/>
        <v>45027</v>
      </c>
      <c r="S28" s="16">
        <f ca="1"/>
        <v>7.5740000000000002E-2</v>
      </c>
    </row>
    <row r="29" spans="1:22" x14ac:dyDescent="0.3">
      <c r="K29" s="9"/>
      <c r="L29" s="9"/>
      <c r="M29" s="17">
        <f ca="1"/>
        <v>8</v>
      </c>
      <c r="N29" s="18">
        <f ca="1"/>
        <v>45029</v>
      </c>
      <c r="O29" s="18">
        <f ca="1"/>
        <v>45030</v>
      </c>
      <c r="P29" s="26">
        <f ca="1"/>
        <v>1</v>
      </c>
      <c r="Q29" s="19">
        <f ca="1"/>
        <v>2.7397260273972603E-3</v>
      </c>
      <c r="R29" s="18">
        <f ca="1"/>
        <v>45028</v>
      </c>
      <c r="S29" s="16">
        <f ca="1"/>
        <v>7.5730000000000006E-2</v>
      </c>
    </row>
    <row r="30" spans="1:22" x14ac:dyDescent="0.3">
      <c r="K30" s="9"/>
      <c r="L30" s="9"/>
      <c r="M30" s="17">
        <f ca="1"/>
        <v>9</v>
      </c>
      <c r="N30" s="18">
        <f ca="1"/>
        <v>45030</v>
      </c>
      <c r="O30" s="18">
        <f ca="1"/>
        <v>45033</v>
      </c>
      <c r="P30" s="26">
        <f ca="1"/>
        <v>3</v>
      </c>
      <c r="Q30" s="19">
        <f ca="1"/>
        <v>8.21917808219178E-3</v>
      </c>
      <c r="R30" s="18">
        <f ca="1"/>
        <v>45029</v>
      </c>
      <c r="S30" s="16">
        <f ca="1"/>
        <v>7.5819999999999999E-2</v>
      </c>
    </row>
    <row r="31" spans="1:22" x14ac:dyDescent="0.3">
      <c r="K31" s="9"/>
      <c r="L31" s="9"/>
      <c r="M31" s="17">
        <f ca="1"/>
        <v>10</v>
      </c>
      <c r="N31" s="18">
        <f ca="1"/>
        <v>45033</v>
      </c>
      <c r="O31" s="18">
        <f ca="1"/>
        <v>45034</v>
      </c>
      <c r="P31" s="26">
        <f ca="1"/>
        <v>1</v>
      </c>
      <c r="Q31" s="19">
        <f ca="1"/>
        <v>2.7397260273972603E-3</v>
      </c>
      <c r="R31" s="18">
        <f ca="1"/>
        <v>45030</v>
      </c>
      <c r="S31" s="16">
        <f ca="1"/>
        <v>7.5850000000000001E-2</v>
      </c>
    </row>
    <row r="32" spans="1:22" x14ac:dyDescent="0.3">
      <c r="K32" s="9"/>
      <c r="L32" s="9"/>
      <c r="M32" s="17">
        <f ca="1"/>
        <v>11</v>
      </c>
      <c r="N32" s="18">
        <f ca="1"/>
        <v>45034</v>
      </c>
      <c r="O32" s="18">
        <f ca="1"/>
        <v>45035</v>
      </c>
      <c r="P32" s="26">
        <f ca="1"/>
        <v>1</v>
      </c>
      <c r="Q32" s="19">
        <f ca="1"/>
        <v>2.7397260273972603E-3</v>
      </c>
      <c r="R32" s="18">
        <f ca="1"/>
        <v>45033</v>
      </c>
      <c r="S32" s="16">
        <f ca="1"/>
        <v>7.5880000000000003E-2</v>
      </c>
    </row>
    <row r="33" spans="11:19" x14ac:dyDescent="0.3">
      <c r="K33" s="9"/>
      <c r="L33" s="9"/>
      <c r="M33" s="17">
        <f ca="1"/>
        <v>12</v>
      </c>
      <c r="N33" s="18">
        <f ca="1"/>
        <v>45035</v>
      </c>
      <c r="O33" s="18">
        <f ca="1"/>
        <v>45036</v>
      </c>
      <c r="P33" s="26">
        <f ca="1"/>
        <v>1</v>
      </c>
      <c r="Q33" s="19">
        <f ca="1"/>
        <v>2.7397260273972603E-3</v>
      </c>
      <c r="R33" s="18">
        <f ca="1"/>
        <v>45034</v>
      </c>
      <c r="S33" s="16">
        <f ca="1"/>
        <v>7.5910000000000005E-2</v>
      </c>
    </row>
    <row r="34" spans="11:19" x14ac:dyDescent="0.3">
      <c r="K34" s="9"/>
      <c r="L34" s="9"/>
      <c r="M34" s="17">
        <f ca="1"/>
        <v>13</v>
      </c>
      <c r="N34" s="18">
        <f ca="1"/>
        <v>45036</v>
      </c>
      <c r="O34" s="18">
        <f ca="1"/>
        <v>45037</v>
      </c>
      <c r="P34" s="26">
        <f ca="1"/>
        <v>1</v>
      </c>
      <c r="Q34" s="19">
        <f ca="1"/>
        <v>2.7397260273972603E-3</v>
      </c>
      <c r="R34" s="18">
        <f ca="1"/>
        <v>45035</v>
      </c>
      <c r="S34" s="16">
        <f ca="1"/>
        <v>7.5899999999999995E-2</v>
      </c>
    </row>
    <row r="35" spans="11:19" x14ac:dyDescent="0.3">
      <c r="K35" s="9"/>
      <c r="L35" s="9"/>
      <c r="M35" s="17">
        <f ca="1"/>
        <v>14</v>
      </c>
      <c r="N35" s="18">
        <f ca="1"/>
        <v>45037</v>
      </c>
      <c r="O35" s="18">
        <f ca="1"/>
        <v>45040</v>
      </c>
      <c r="P35" s="26">
        <f ca="1"/>
        <v>3</v>
      </c>
      <c r="Q35" s="19">
        <f ca="1"/>
        <v>8.21917808219178E-3</v>
      </c>
      <c r="R35" s="18">
        <f ca="1"/>
        <v>45036</v>
      </c>
      <c r="S35" s="16">
        <f ca="1"/>
        <v>7.5899999999999995E-2</v>
      </c>
    </row>
    <row r="36" spans="11:19" x14ac:dyDescent="0.3">
      <c r="K36" s="9"/>
      <c r="L36" s="9"/>
      <c r="M36" s="17">
        <f ca="1"/>
        <v>15</v>
      </c>
      <c r="N36" s="18">
        <f ca="1"/>
        <v>45040</v>
      </c>
      <c r="O36" s="18">
        <f ca="1"/>
        <v>45041</v>
      </c>
      <c r="P36" s="26">
        <f ca="1"/>
        <v>1</v>
      </c>
      <c r="Q36" s="19">
        <f ca="1"/>
        <v>2.7397260273972603E-3</v>
      </c>
      <c r="R36" s="18">
        <f ca="1"/>
        <v>45037</v>
      </c>
      <c r="S36" s="16">
        <f ca="1"/>
        <v>7.5399999999999995E-2</v>
      </c>
    </row>
    <row r="37" spans="11:19" x14ac:dyDescent="0.3">
      <c r="K37" s="9"/>
      <c r="L37" s="9"/>
      <c r="M37" s="17">
        <f ca="1"/>
        <v>16</v>
      </c>
      <c r="N37" s="18">
        <f ca="1"/>
        <v>45041</v>
      </c>
      <c r="O37" s="18">
        <f ca="1"/>
        <v>45042</v>
      </c>
      <c r="P37" s="26">
        <f ca="1"/>
        <v>1</v>
      </c>
      <c r="Q37" s="19">
        <f ca="1"/>
        <v>2.7397260273972603E-3</v>
      </c>
      <c r="R37" s="18">
        <f ca="1"/>
        <v>45040</v>
      </c>
      <c r="S37" s="16">
        <f ca="1"/>
        <v>7.597000000000001E-2</v>
      </c>
    </row>
    <row r="38" spans="11:19" x14ac:dyDescent="0.3">
      <c r="K38" s="9"/>
      <c r="L38" s="9"/>
      <c r="M38" s="17">
        <f ca="1"/>
        <v>17</v>
      </c>
      <c r="N38" s="18">
        <f ca="1"/>
        <v>45042</v>
      </c>
      <c r="O38" s="18">
        <f ca="1"/>
        <v>45044</v>
      </c>
      <c r="P38" s="26">
        <f ca="1"/>
        <v>2</v>
      </c>
      <c r="Q38" s="19">
        <f ca="1"/>
        <v>5.4794520547945206E-3</v>
      </c>
      <c r="R38" s="18">
        <f ca="1"/>
        <v>45041</v>
      </c>
      <c r="S38" s="16">
        <f ca="1"/>
        <v>7.5910000000000005E-2</v>
      </c>
    </row>
    <row r="39" spans="11:19" x14ac:dyDescent="0.3">
      <c r="K39" s="9"/>
      <c r="L39" s="9"/>
      <c r="M39" s="17">
        <f ca="1"/>
        <v>18</v>
      </c>
      <c r="N39" s="18">
        <f ca="1"/>
        <v>45044</v>
      </c>
      <c r="O39" s="18">
        <f ca="1"/>
        <v>45048</v>
      </c>
      <c r="P39" s="26">
        <f ca="1"/>
        <v>4</v>
      </c>
      <c r="Q39" s="19">
        <f ca="1"/>
        <v>1.0958904109589041E-2</v>
      </c>
      <c r="R39" s="18">
        <f ca="1"/>
        <v>45042</v>
      </c>
      <c r="S39" s="16">
        <f ca="1"/>
        <v>7.5940000000000007E-2</v>
      </c>
    </row>
    <row r="40" spans="11:19" x14ac:dyDescent="0.3">
      <c r="K40" s="9"/>
      <c r="L40" s="9"/>
      <c r="M40" s="17">
        <f ca="1"/>
        <v>19</v>
      </c>
      <c r="N40" s="18">
        <f ca="1"/>
        <v>45048</v>
      </c>
      <c r="O40" s="18">
        <f ca="1"/>
        <v>45049</v>
      </c>
      <c r="P40" s="26">
        <f ca="1"/>
        <v>1</v>
      </c>
      <c r="Q40" s="19">
        <f ca="1"/>
        <v>2.7397260273972603E-3</v>
      </c>
      <c r="R40" s="18">
        <f ca="1"/>
        <v>45044</v>
      </c>
      <c r="S40" s="16">
        <f ca="1"/>
        <v>7.5940000000000007E-2</v>
      </c>
    </row>
    <row r="41" spans="11:19" x14ac:dyDescent="0.3">
      <c r="K41" s="9"/>
      <c r="L41" s="9"/>
      <c r="M41" s="17">
        <f ca="1"/>
        <v>20</v>
      </c>
      <c r="N41" s="18">
        <f ca="1"/>
        <v>45049</v>
      </c>
      <c r="O41" s="18">
        <f ca="1"/>
        <v>45050</v>
      </c>
      <c r="P41" s="26">
        <f ca="1"/>
        <v>1</v>
      </c>
      <c r="Q41" s="19">
        <f ca="1"/>
        <v>2.7397260273972603E-3</v>
      </c>
      <c r="R41" s="18">
        <f ca="1"/>
        <v>45048</v>
      </c>
      <c r="S41" s="16">
        <f ca="1"/>
        <v>7.5889999999999999E-2</v>
      </c>
    </row>
    <row r="42" spans="11:19" x14ac:dyDescent="0.3">
      <c r="K42" s="9"/>
      <c r="L42" s="9"/>
      <c r="M42" s="17">
        <f ca="1"/>
        <v>21</v>
      </c>
      <c r="N42" s="18">
        <f ca="1"/>
        <v>45050</v>
      </c>
      <c r="O42" s="18">
        <f ca="1"/>
        <v>45051</v>
      </c>
      <c r="P42" s="26">
        <f ca="1"/>
        <v>1</v>
      </c>
      <c r="Q42" s="19">
        <f ca="1"/>
        <v>2.7397260273972603E-3</v>
      </c>
      <c r="R42" s="18">
        <f ca="1"/>
        <v>45049</v>
      </c>
      <c r="S42" s="16">
        <f ca="1"/>
        <v>7.5940000000000007E-2</v>
      </c>
    </row>
    <row r="43" spans="11:19" x14ac:dyDescent="0.3">
      <c r="K43" s="9"/>
      <c r="L43" s="9"/>
      <c r="M43" s="17">
        <f ca="1"/>
        <v>22</v>
      </c>
      <c r="N43" s="18">
        <f ca="1"/>
        <v>45051</v>
      </c>
      <c r="O43" s="18">
        <f ca="1"/>
        <v>45054</v>
      </c>
      <c r="P43" s="26">
        <f ca="1"/>
        <v>3</v>
      </c>
      <c r="Q43" s="19">
        <f ca="1"/>
        <v>8.21917808219178E-3</v>
      </c>
      <c r="R43" s="18">
        <f ca="1"/>
        <v>45050</v>
      </c>
      <c r="S43" s="16">
        <f ca="1"/>
        <v>7.5819999999999999E-2</v>
      </c>
    </row>
    <row r="44" spans="11:19" x14ac:dyDescent="0.3">
      <c r="K44" s="9"/>
      <c r="L44" s="9"/>
      <c r="M44" s="17">
        <f ca="1"/>
        <v>23</v>
      </c>
      <c r="N44" s="18">
        <f ca="1"/>
        <v>45054</v>
      </c>
      <c r="O44" s="18">
        <f ca="1"/>
        <v>45055</v>
      </c>
      <c r="P44" s="26">
        <f ca="1"/>
        <v>1</v>
      </c>
      <c r="Q44" s="19">
        <f ca="1"/>
        <v>2.7397260273972603E-3</v>
      </c>
      <c r="R44" s="18">
        <f ca="1"/>
        <v>45051</v>
      </c>
      <c r="S44" s="16">
        <f ca="1"/>
        <v>7.5940000000000007E-2</v>
      </c>
    </row>
    <row r="45" spans="11:19" x14ac:dyDescent="0.3">
      <c r="K45" s="9"/>
      <c r="L45" s="9"/>
      <c r="M45" s="17">
        <f ca="1"/>
        <v>24</v>
      </c>
      <c r="N45" s="18">
        <f ca="1"/>
        <v>45055</v>
      </c>
      <c r="O45" s="18">
        <f ca="1"/>
        <v>45056</v>
      </c>
      <c r="P45" s="26">
        <f ca="1"/>
        <v>1</v>
      </c>
      <c r="Q45" s="19">
        <f ca="1"/>
        <v>2.7397260273972603E-3</v>
      </c>
      <c r="R45" s="18">
        <f ca="1"/>
        <v>45054</v>
      </c>
      <c r="S45" s="16">
        <f ca="1"/>
        <v>7.5800000000000006E-2</v>
      </c>
    </row>
    <row r="46" spans="11:19" x14ac:dyDescent="0.3">
      <c r="K46" s="9"/>
      <c r="L46" s="9"/>
      <c r="M46" s="17">
        <f ca="1"/>
        <v>25</v>
      </c>
      <c r="N46" s="18">
        <f ca="1"/>
        <v>45056</v>
      </c>
      <c r="O46" s="18">
        <f ca="1"/>
        <v>45057</v>
      </c>
      <c r="P46" s="26">
        <f ca="1"/>
        <v>1</v>
      </c>
      <c r="Q46" s="19">
        <f ca="1"/>
        <v>2.7397260273972603E-3</v>
      </c>
      <c r="R46" s="18">
        <f ca="1"/>
        <v>45055</v>
      </c>
      <c r="S46" s="16">
        <f ca="1"/>
        <v>7.5819999999999999E-2</v>
      </c>
    </row>
    <row r="47" spans="11:19" x14ac:dyDescent="0.3">
      <c r="K47" s="9"/>
      <c r="L47" s="9"/>
      <c r="M47" s="17">
        <f ca="1"/>
        <v>26</v>
      </c>
      <c r="N47" s="18">
        <f ca="1"/>
        <v>45057</v>
      </c>
      <c r="O47" s="18">
        <f ca="1"/>
        <v>45058</v>
      </c>
      <c r="P47" s="26">
        <f ca="1"/>
        <v>1</v>
      </c>
      <c r="Q47" s="19">
        <f ca="1"/>
        <v>2.7397260273972603E-3</v>
      </c>
      <c r="R47" s="18">
        <f ca="1"/>
        <v>45056</v>
      </c>
      <c r="S47" s="16">
        <f ca="1"/>
        <v>7.5770000000000004E-2</v>
      </c>
    </row>
    <row r="48" spans="11:19" x14ac:dyDescent="0.3">
      <c r="K48" s="9"/>
      <c r="L48" s="9"/>
      <c r="M48" s="17">
        <f ca="1"/>
        <v>27</v>
      </c>
      <c r="N48" s="18">
        <f ca="1"/>
        <v>45058</v>
      </c>
      <c r="O48" s="18">
        <f ca="1"/>
        <v>45061</v>
      </c>
      <c r="P48" s="26">
        <f ca="1"/>
        <v>3</v>
      </c>
      <c r="Q48" s="19">
        <f ca="1"/>
        <v>8.21917808219178E-3</v>
      </c>
      <c r="R48" s="18">
        <f ca="1"/>
        <v>45057</v>
      </c>
      <c r="S48" s="16">
        <f ca="1"/>
        <v>7.5759999999999994E-2</v>
      </c>
    </row>
    <row r="49" spans="11:19" x14ac:dyDescent="0.3">
      <c r="K49" s="9"/>
      <c r="L49" s="9"/>
      <c r="M49" s="17">
        <f ca="1"/>
        <v>28</v>
      </c>
      <c r="N49" s="18">
        <f ca="1"/>
        <v>45061</v>
      </c>
      <c r="O49" s="18">
        <f ca="1"/>
        <v>45062</v>
      </c>
      <c r="P49" s="26">
        <f ca="1"/>
        <v>1</v>
      </c>
      <c r="Q49" s="19">
        <f ca="1"/>
        <v>2.7397260273972603E-3</v>
      </c>
      <c r="R49" s="18">
        <f ca="1"/>
        <v>45058</v>
      </c>
      <c r="S49" s="16">
        <f ca="1"/>
        <v>7.5859999999999997E-2</v>
      </c>
    </row>
    <row r="50" spans="11:19" x14ac:dyDescent="0.3">
      <c r="K50" s="9"/>
      <c r="L50" s="9"/>
      <c r="M50" s="17">
        <f ca="1"/>
        <v>29</v>
      </c>
      <c r="N50" s="18">
        <f ca="1"/>
        <v>45062</v>
      </c>
      <c r="O50" s="18">
        <f ca="1"/>
        <v>45063</v>
      </c>
      <c r="P50" s="26">
        <f ca="1"/>
        <v>1</v>
      </c>
      <c r="Q50" s="19">
        <f ca="1"/>
        <v>2.7397260273972603E-3</v>
      </c>
      <c r="R50" s="18">
        <f ca="1"/>
        <v>45061</v>
      </c>
      <c r="S50" s="16">
        <f ca="1"/>
        <v>7.5770000000000004E-2</v>
      </c>
    </row>
    <row r="51" spans="11:19" x14ac:dyDescent="0.3">
      <c r="K51" s="9"/>
      <c r="L51" s="9"/>
      <c r="M51" s="17">
        <f ca="1"/>
        <v>30</v>
      </c>
      <c r="N51" s="18">
        <f ca="1"/>
        <v>45063</v>
      </c>
      <c r="O51" s="18">
        <f ca="1"/>
        <v>45064</v>
      </c>
      <c r="P51" s="26">
        <f ca="1"/>
        <v>1</v>
      </c>
      <c r="Q51" s="19">
        <f ca="1"/>
        <v>2.7397260273972603E-3</v>
      </c>
      <c r="R51" s="18">
        <f ca="1"/>
        <v>45062</v>
      </c>
      <c r="S51" s="16">
        <f ca="1"/>
        <v>7.5859999999999997E-2</v>
      </c>
    </row>
    <row r="52" spans="11:19" x14ac:dyDescent="0.3">
      <c r="K52" s="9"/>
      <c r="L52" s="9"/>
      <c r="M52" s="17">
        <f ca="1"/>
        <v>31</v>
      </c>
      <c r="N52" s="18">
        <f ca="1"/>
        <v>45064</v>
      </c>
      <c r="O52" s="18">
        <f ca="1"/>
        <v>45065</v>
      </c>
      <c r="P52" s="26">
        <f ca="1"/>
        <v>1</v>
      </c>
      <c r="Q52" s="19">
        <f ca="1"/>
        <v>2.7397260273972603E-3</v>
      </c>
      <c r="R52" s="18">
        <f ca="1"/>
        <v>45063</v>
      </c>
      <c r="S52" s="16">
        <f ca="1"/>
        <v>7.5770000000000004E-2</v>
      </c>
    </row>
    <row r="53" spans="11:19" x14ac:dyDescent="0.3">
      <c r="K53" s="9"/>
      <c r="L53" s="9"/>
      <c r="M53" s="17">
        <f ca="1"/>
        <v>32</v>
      </c>
      <c r="N53" s="18">
        <f ca="1"/>
        <v>45065</v>
      </c>
      <c r="O53" s="18">
        <f ca="1"/>
        <v>45068</v>
      </c>
      <c r="P53" s="26">
        <f ca="1"/>
        <v>3</v>
      </c>
      <c r="Q53" s="19">
        <f ca="1"/>
        <v>8.21917808219178E-3</v>
      </c>
      <c r="R53" s="18">
        <f ca="1"/>
        <v>45064</v>
      </c>
      <c r="S53" s="16">
        <f ca="1"/>
        <v>7.578E-2</v>
      </c>
    </row>
    <row r="54" spans="11:19" x14ac:dyDescent="0.3">
      <c r="K54" s="9"/>
      <c r="L54" s="9"/>
      <c r="M54" s="17">
        <f ca="1"/>
        <v>33</v>
      </c>
      <c r="N54" s="18">
        <f ca="1"/>
        <v>45068</v>
      </c>
      <c r="O54" s="18">
        <f ca="1"/>
        <v>45069</v>
      </c>
      <c r="P54" s="26">
        <f ca="1"/>
        <v>1</v>
      </c>
      <c r="Q54" s="19">
        <f ca="1"/>
        <v>2.7397260273972603E-3</v>
      </c>
      <c r="R54" s="18">
        <f ca="1"/>
        <v>45065</v>
      </c>
      <c r="S54" s="16">
        <f ca="1"/>
        <v>7.5749999999999998E-2</v>
      </c>
    </row>
    <row r="55" spans="11:19" x14ac:dyDescent="0.3">
      <c r="K55" s="9"/>
      <c r="L55" s="9"/>
      <c r="M55" s="17">
        <f ca="1"/>
        <v>34</v>
      </c>
      <c r="N55" s="18">
        <f ca="1"/>
        <v>45069</v>
      </c>
      <c r="O55" s="18">
        <f ca="1"/>
        <v>45070</v>
      </c>
      <c r="P55" s="26">
        <f ca="1"/>
        <v>1</v>
      </c>
      <c r="Q55" s="19">
        <f ca="1"/>
        <v>2.7397260273972603E-3</v>
      </c>
      <c r="R55" s="18">
        <f ca="1"/>
        <v>45068</v>
      </c>
      <c r="S55" s="16">
        <f ca="1"/>
        <v>7.5770000000000004E-2</v>
      </c>
    </row>
    <row r="56" spans="11:19" x14ac:dyDescent="0.3">
      <c r="K56" s="9"/>
      <c r="L56" s="9"/>
      <c r="M56" s="17">
        <f ca="1"/>
        <v>35</v>
      </c>
      <c r="N56" s="18">
        <f ca="1"/>
        <v>45070</v>
      </c>
      <c r="O56" s="18">
        <f ca="1"/>
        <v>45071</v>
      </c>
      <c r="P56" s="26">
        <f ca="1"/>
        <v>1</v>
      </c>
      <c r="Q56" s="19">
        <f ca="1"/>
        <v>2.7397260273972603E-3</v>
      </c>
      <c r="R56" s="18">
        <f ca="1"/>
        <v>45069</v>
      </c>
      <c r="S56" s="16">
        <f ca="1"/>
        <v>7.5770000000000004E-2</v>
      </c>
    </row>
    <row r="57" spans="11:19" x14ac:dyDescent="0.3">
      <c r="K57" s="9"/>
      <c r="L57" s="9"/>
      <c r="M57" s="17">
        <f ca="1"/>
        <v>36</v>
      </c>
      <c r="N57" s="18">
        <f ca="1"/>
        <v>45071</v>
      </c>
      <c r="O57" s="18">
        <f ca="1"/>
        <v>45072</v>
      </c>
      <c r="P57" s="26">
        <f ca="1"/>
        <v>1</v>
      </c>
      <c r="Q57" s="19">
        <f ca="1"/>
        <v>2.7397260273972603E-3</v>
      </c>
      <c r="R57" s="18">
        <f ca="1"/>
        <v>45070</v>
      </c>
      <c r="S57" s="16">
        <f ca="1"/>
        <v>7.5800000000000006E-2</v>
      </c>
    </row>
    <row r="58" spans="11:19" x14ac:dyDescent="0.3">
      <c r="M58" s="17">
        <f ca="1"/>
        <v>37</v>
      </c>
      <c r="N58" s="18">
        <f ca="1"/>
        <v>45072</v>
      </c>
      <c r="O58" s="18">
        <f ca="1"/>
        <v>45075</v>
      </c>
      <c r="P58" s="26">
        <f ca="1"/>
        <v>3</v>
      </c>
      <c r="Q58" s="19">
        <f ca="1"/>
        <v>8.21917808219178E-3</v>
      </c>
      <c r="R58" s="18">
        <f ca="1"/>
        <v>45071</v>
      </c>
      <c r="S58" s="16">
        <f ca="1"/>
        <v>7.5819999999999999E-2</v>
      </c>
    </row>
    <row r="59" spans="11:19" x14ac:dyDescent="0.3">
      <c r="M59" s="17">
        <f ca="1"/>
        <v>38</v>
      </c>
      <c r="N59" s="18">
        <f ca="1"/>
        <v>45075</v>
      </c>
      <c r="O59" s="18">
        <f ca="1"/>
        <v>45076</v>
      </c>
      <c r="P59" s="26">
        <f ca="1"/>
        <v>1</v>
      </c>
      <c r="Q59" s="19">
        <f ca="1"/>
        <v>2.7397260273972603E-3</v>
      </c>
      <c r="R59" s="18">
        <f ca="1"/>
        <v>45072</v>
      </c>
      <c r="S59" s="16">
        <f ca="1"/>
        <v>8.0299999999999996E-2</v>
      </c>
    </row>
    <row r="60" spans="11:19" x14ac:dyDescent="0.3">
      <c r="M60" s="17">
        <f ca="1"/>
        <v>39</v>
      </c>
      <c r="N60" s="18">
        <f ca="1"/>
        <v>45076</v>
      </c>
      <c r="O60" s="18">
        <f ca="1"/>
        <v>45077</v>
      </c>
      <c r="P60" s="26">
        <f ca="1"/>
        <v>1</v>
      </c>
      <c r="Q60" s="19">
        <f ca="1"/>
        <v>2.7397260273972603E-3</v>
      </c>
      <c r="R60" s="18">
        <f ca="1"/>
        <v>45075</v>
      </c>
      <c r="S60" s="16">
        <f ca="1"/>
        <v>8.0670000000000006E-2</v>
      </c>
    </row>
    <row r="61" spans="11:19" x14ac:dyDescent="0.3">
      <c r="M61" s="17">
        <f ca="1"/>
        <v>40</v>
      </c>
      <c r="N61" s="18">
        <f ca="1"/>
        <v>45077</v>
      </c>
      <c r="O61" s="18">
        <f ca="1"/>
        <v>45078</v>
      </c>
      <c r="P61" s="26">
        <f ca="1"/>
        <v>1</v>
      </c>
      <c r="Q61" s="19">
        <f ca="1"/>
        <v>2.7397260273972603E-3</v>
      </c>
      <c r="R61" s="18">
        <f ca="1"/>
        <v>45076</v>
      </c>
      <c r="S61" s="16">
        <f ca="1"/>
        <v>8.0749999999999988E-2</v>
      </c>
    </row>
    <row r="62" spans="11:19" x14ac:dyDescent="0.3">
      <c r="M62" s="17">
        <f ca="1"/>
        <v>41</v>
      </c>
      <c r="N62" s="18">
        <f ca="1"/>
        <v>45078</v>
      </c>
      <c r="O62" s="18">
        <f ca="1"/>
        <v>45079</v>
      </c>
      <c r="P62" s="26">
        <f ca="1"/>
        <v>1</v>
      </c>
      <c r="Q62" s="19">
        <f ca="1"/>
        <v>2.7397260273972603E-3</v>
      </c>
      <c r="R62" s="18">
        <f ca="1"/>
        <v>45077</v>
      </c>
      <c r="S62" s="16">
        <f ca="1"/>
        <v>8.073000000000001E-2</v>
      </c>
    </row>
    <row r="63" spans="11:19" x14ac:dyDescent="0.3">
      <c r="M63" s="17">
        <f ca="1"/>
        <v>42</v>
      </c>
      <c r="N63" s="18">
        <f ca="1"/>
        <v>45079</v>
      </c>
      <c r="O63" s="18">
        <f ca="1"/>
        <v>45082</v>
      </c>
      <c r="P63" s="26">
        <f ca="1"/>
        <v>3</v>
      </c>
      <c r="Q63" s="19">
        <f ca="1"/>
        <v>8.21917808219178E-3</v>
      </c>
      <c r="R63" s="18">
        <f ca="1"/>
        <v>45078</v>
      </c>
      <c r="S63" s="16">
        <f ca="1"/>
        <v>8.0589999999999995E-2</v>
      </c>
    </row>
    <row r="64" spans="11:19" x14ac:dyDescent="0.3">
      <c r="M64" s="17">
        <f ca="1"/>
        <v>43</v>
      </c>
      <c r="N64" s="18">
        <f ca="1"/>
        <v>45082</v>
      </c>
      <c r="O64" s="18">
        <f ca="1"/>
        <v>45083</v>
      </c>
      <c r="P64" s="26">
        <f ca="1"/>
        <v>1</v>
      </c>
      <c r="Q64" s="19">
        <f ca="1"/>
        <v>2.7397260273972603E-3</v>
      </c>
      <c r="R64" s="18">
        <f ca="1"/>
        <v>45079</v>
      </c>
      <c r="S64" s="16">
        <f ca="1"/>
        <v>8.0589999999999995E-2</v>
      </c>
    </row>
    <row r="65" spans="13:19" x14ac:dyDescent="0.3">
      <c r="M65" s="17">
        <f ca="1"/>
        <v>44</v>
      </c>
      <c r="N65" s="18">
        <f ca="1"/>
        <v>45083</v>
      </c>
      <c r="O65" s="18">
        <f ca="1"/>
        <v>45084</v>
      </c>
      <c r="P65" s="26">
        <f ca="1"/>
        <v>1</v>
      </c>
      <c r="Q65" s="19">
        <f ca="1"/>
        <v>2.7397260273972603E-3</v>
      </c>
      <c r="R65" s="18">
        <f ca="1"/>
        <v>45082</v>
      </c>
      <c r="S65" s="16">
        <f ca="1"/>
        <v>8.0600000000000005E-2</v>
      </c>
    </row>
    <row r="66" spans="13:19" x14ac:dyDescent="0.3">
      <c r="M66" s="17">
        <f ca="1"/>
        <v>45</v>
      </c>
      <c r="N66" s="18">
        <f ca="1"/>
        <v>45084</v>
      </c>
      <c r="O66" s="18">
        <f ca="1"/>
        <v>45085</v>
      </c>
      <c r="P66" s="26">
        <f ca="1"/>
        <v>1</v>
      </c>
      <c r="Q66" s="19">
        <f ca="1"/>
        <v>2.7397260273972603E-3</v>
      </c>
      <c r="R66" s="18">
        <f ca="1"/>
        <v>45083</v>
      </c>
      <c r="S66" s="16">
        <f ca="1"/>
        <v>8.0589999999999995E-2</v>
      </c>
    </row>
    <row r="67" spans="13:19" x14ac:dyDescent="0.3">
      <c r="M67" s="17">
        <f ca="1"/>
        <v>46</v>
      </c>
      <c r="N67" s="18">
        <f ca="1"/>
        <v>45085</v>
      </c>
      <c r="O67" s="18">
        <f ca="1"/>
        <v>45086</v>
      </c>
      <c r="P67" s="26">
        <f ca="1"/>
        <v>1</v>
      </c>
      <c r="Q67" s="19">
        <f ca="1"/>
        <v>2.7397260273972603E-3</v>
      </c>
      <c r="R67" s="18">
        <f ca="1"/>
        <v>45084</v>
      </c>
      <c r="S67" s="16">
        <f ca="1"/>
        <v>8.0660000000000009E-2</v>
      </c>
    </row>
    <row r="68" spans="13:19" x14ac:dyDescent="0.3">
      <c r="M68" s="17">
        <f ca="1"/>
        <v>47</v>
      </c>
      <c r="N68" s="18">
        <f ca="1"/>
        <v>45086</v>
      </c>
      <c r="O68" s="18">
        <f ca="1"/>
        <v>45089</v>
      </c>
      <c r="P68" s="26">
        <f ca="1"/>
        <v>3</v>
      </c>
      <c r="Q68" s="19">
        <f ca="1"/>
        <v>8.21917808219178E-3</v>
      </c>
      <c r="R68" s="18">
        <f ca="1"/>
        <v>45085</v>
      </c>
      <c r="S68" s="16">
        <f ca="1"/>
        <v>8.0670000000000006E-2</v>
      </c>
    </row>
    <row r="69" spans="13:19" x14ac:dyDescent="0.3">
      <c r="M69" s="17">
        <f ca="1"/>
        <v>48</v>
      </c>
      <c r="N69" s="18">
        <f ca="1"/>
        <v>45089</v>
      </c>
      <c r="O69" s="18">
        <f ca="1"/>
        <v>45090</v>
      </c>
      <c r="P69" s="26">
        <f ca="1"/>
        <v>1</v>
      </c>
      <c r="Q69" s="19">
        <f ca="1"/>
        <v>2.7397260273972603E-3</v>
      </c>
      <c r="R69" s="18">
        <f ca="1"/>
        <v>45086</v>
      </c>
      <c r="S69" s="16">
        <f ca="1"/>
        <v>8.0690000000000012E-2</v>
      </c>
    </row>
    <row r="70" spans="13:19" x14ac:dyDescent="0.3">
      <c r="M70" s="17">
        <f ca="1"/>
        <v>49</v>
      </c>
      <c r="N70" s="18">
        <f ca="1"/>
        <v>45090</v>
      </c>
      <c r="O70" s="18">
        <f ca="1"/>
        <v>45091</v>
      </c>
      <c r="P70" s="26">
        <f ca="1"/>
        <v>1</v>
      </c>
      <c r="Q70" s="19">
        <f ca="1"/>
        <v>2.7397260273972603E-3</v>
      </c>
      <c r="R70" s="18">
        <f ca="1"/>
        <v>45089</v>
      </c>
      <c r="S70" s="16">
        <f ca="1"/>
        <v>8.0670000000000006E-2</v>
      </c>
    </row>
    <row r="71" spans="13:19" x14ac:dyDescent="0.3">
      <c r="M71" s="17">
        <f ca="1"/>
        <v>50</v>
      </c>
      <c r="N71" s="18">
        <f ca="1"/>
        <v>45091</v>
      </c>
      <c r="O71" s="18">
        <f ca="1"/>
        <v>45092</v>
      </c>
      <c r="P71" s="26">
        <f ca="1"/>
        <v>1</v>
      </c>
      <c r="Q71" s="19">
        <f ca="1"/>
        <v>2.7397260273972603E-3</v>
      </c>
      <c r="R71" s="18">
        <f ca="1"/>
        <v>45090</v>
      </c>
      <c r="S71" s="16">
        <f ca="1"/>
        <v>8.0660000000000009E-2</v>
      </c>
    </row>
    <row r="72" spans="13:19" x14ac:dyDescent="0.3">
      <c r="M72" s="17">
        <f ca="1"/>
        <v>51</v>
      </c>
      <c r="N72" s="18">
        <f ca="1"/>
        <v>45092</v>
      </c>
      <c r="O72" s="18">
        <f ca="1"/>
        <v>45096</v>
      </c>
      <c r="P72" s="26">
        <f ca="1"/>
        <v>4</v>
      </c>
      <c r="Q72" s="19">
        <f ca="1"/>
        <v>1.0958904109589041E-2</v>
      </c>
      <c r="R72" s="18">
        <f ca="1"/>
        <v>45091</v>
      </c>
      <c r="S72" s="16">
        <f ca="1"/>
        <v>8.0670000000000006E-2</v>
      </c>
    </row>
    <row r="73" spans="13:19" x14ac:dyDescent="0.3">
      <c r="M73" s="17">
        <f ca="1"/>
        <v>52</v>
      </c>
      <c r="N73" s="18">
        <f ca="1"/>
        <v>45096</v>
      </c>
      <c r="O73" s="18">
        <f ca="1"/>
        <v>45097</v>
      </c>
      <c r="P73" s="26">
        <f ca="1"/>
        <v>1</v>
      </c>
      <c r="Q73" s="19">
        <f ca="1"/>
        <v>2.7397260273972603E-3</v>
      </c>
      <c r="R73" s="18">
        <f ca="1"/>
        <v>45092</v>
      </c>
      <c r="S73" s="16">
        <f ca="1"/>
        <v>8.0670000000000006E-2</v>
      </c>
    </row>
    <row r="74" spans="13:19" x14ac:dyDescent="0.3">
      <c r="M74" s="17">
        <f ca="1"/>
        <v>53</v>
      </c>
      <c r="N74" s="18">
        <f ca="1"/>
        <v>45097</v>
      </c>
      <c r="O74" s="18">
        <f ca="1"/>
        <v>45098</v>
      </c>
      <c r="P74" s="26">
        <f ca="1"/>
        <v>1</v>
      </c>
      <c r="Q74" s="19">
        <f ca="1"/>
        <v>2.7397260273972603E-3</v>
      </c>
      <c r="R74" s="18">
        <f ca="1"/>
        <v>45096</v>
      </c>
      <c r="S74" s="16">
        <f ca="1"/>
        <v>8.0700000000000008E-2</v>
      </c>
    </row>
    <row r="75" spans="13:19" x14ac:dyDescent="0.3">
      <c r="M75" s="17">
        <f ca="1"/>
        <v>54</v>
      </c>
      <c r="N75" s="18">
        <f ca="1"/>
        <v>45098</v>
      </c>
      <c r="O75" s="18">
        <f ca="1"/>
        <v>45099</v>
      </c>
      <c r="P75" s="26">
        <f ca="1"/>
        <v>1</v>
      </c>
      <c r="Q75" s="19">
        <f ca="1"/>
        <v>2.7397260273972603E-3</v>
      </c>
      <c r="R75" s="18">
        <f ca="1"/>
        <v>45097</v>
      </c>
      <c r="S75" s="16">
        <f ca="1"/>
        <v>8.0719999999999986E-2</v>
      </c>
    </row>
    <row r="76" spans="13:19" x14ac:dyDescent="0.3">
      <c r="M76" s="17">
        <f ca="1"/>
        <v>55</v>
      </c>
      <c r="N76" s="18">
        <f ca="1"/>
        <v>45099</v>
      </c>
      <c r="O76" s="18">
        <f ca="1"/>
        <v>45100</v>
      </c>
      <c r="P76" s="26">
        <f ca="1"/>
        <v>1</v>
      </c>
      <c r="Q76" s="19">
        <f ca="1"/>
        <v>2.7397260273972603E-3</v>
      </c>
      <c r="R76" s="18">
        <f ca="1"/>
        <v>45098</v>
      </c>
      <c r="S76" s="16">
        <f ca="1"/>
        <v>8.0869999999999997E-2</v>
      </c>
    </row>
    <row r="77" spans="13:19" x14ac:dyDescent="0.3">
      <c r="M77" s="17">
        <f ca="1"/>
        <v>56</v>
      </c>
      <c r="N77" s="18">
        <f ca="1"/>
        <v>45100</v>
      </c>
      <c r="O77" s="18">
        <f ca="1"/>
        <v>45103</v>
      </c>
      <c r="P77" s="26">
        <f ca="1"/>
        <v>3</v>
      </c>
      <c r="Q77" s="19">
        <f ca="1"/>
        <v>8.21917808219178E-3</v>
      </c>
      <c r="R77" s="18">
        <f ca="1"/>
        <v>45099</v>
      </c>
      <c r="S77" s="16">
        <f ca="1"/>
        <v>8.0779999999999991E-2</v>
      </c>
    </row>
    <row r="78" spans="13:19" x14ac:dyDescent="0.3">
      <c r="M78" s="17">
        <f ca="1"/>
        <v>57</v>
      </c>
      <c r="N78" s="18">
        <f ca="1"/>
        <v>45103</v>
      </c>
      <c r="O78" s="18">
        <f ca="1"/>
        <v>45104</v>
      </c>
      <c r="P78" s="26">
        <f ca="1"/>
        <v>1</v>
      </c>
      <c r="Q78" s="19">
        <f ca="1"/>
        <v>2.7397260273972603E-3</v>
      </c>
      <c r="R78" s="18">
        <f ca="1"/>
        <v>45100</v>
      </c>
      <c r="S78" s="16">
        <f ca="1"/>
        <v>8.1050000000000011E-2</v>
      </c>
    </row>
    <row r="79" spans="13:19" x14ac:dyDescent="0.3">
      <c r="M79" s="17">
        <f ca="1"/>
        <v>58</v>
      </c>
      <c r="N79" s="18">
        <f ca="1"/>
        <v>45104</v>
      </c>
      <c r="O79" s="18">
        <f ca="1"/>
        <v>45105</v>
      </c>
      <c r="P79" s="26">
        <f ca="1"/>
        <v>1</v>
      </c>
      <c r="Q79" s="19">
        <f ca="1"/>
        <v>2.7397260273972603E-3</v>
      </c>
      <c r="R79" s="18">
        <f ca="1"/>
        <v>45103</v>
      </c>
      <c r="S79" s="16">
        <f ca="1"/>
        <v>8.0779999999999991E-2</v>
      </c>
    </row>
    <row r="80" spans="13:19" x14ac:dyDescent="0.3">
      <c r="M80" s="17">
        <f ca="1"/>
        <v>59</v>
      </c>
      <c r="N80" s="18">
        <f ca="1"/>
        <v>45105</v>
      </c>
      <c r="O80" s="18">
        <f ca="1"/>
        <v>45106</v>
      </c>
      <c r="P80" s="26">
        <f ca="1"/>
        <v>1</v>
      </c>
      <c r="Q80" s="19">
        <f ca="1"/>
        <v>2.7397260273972603E-3</v>
      </c>
      <c r="R80" s="18">
        <f ca="1"/>
        <v>45104</v>
      </c>
      <c r="S80" s="16">
        <f ca="1"/>
        <v>8.0839999999999995E-2</v>
      </c>
    </row>
    <row r="81" spans="13:19" x14ac:dyDescent="0.3">
      <c r="M81" s="17">
        <f ca="1"/>
        <v>60</v>
      </c>
      <c r="N81" s="18">
        <f ca="1"/>
        <v>45106</v>
      </c>
      <c r="O81" s="18">
        <f ca="1"/>
        <v>45107</v>
      </c>
      <c r="P81" s="26">
        <f ca="1"/>
        <v>1</v>
      </c>
      <c r="Q81" s="19">
        <f ca="1"/>
        <v>2.7397260273972603E-3</v>
      </c>
      <c r="R81" s="18">
        <f ca="1"/>
        <v>45105</v>
      </c>
      <c r="S81" s="16">
        <f ca="1"/>
        <v>8.0879999999999994E-2</v>
      </c>
    </row>
    <row r="82" spans="13:19" x14ac:dyDescent="0.3">
      <c r="M82" s="17"/>
      <c r="N82" s="18"/>
      <c r="O82" s="18"/>
      <c r="P82" s="26"/>
      <c r="Q82" s="19"/>
      <c r="R82" s="18"/>
      <c r="S82" s="16"/>
    </row>
    <row r="83" spans="13:19" x14ac:dyDescent="0.3">
      <c r="M83" s="17"/>
      <c r="N83" s="18"/>
      <c r="O83" s="18"/>
      <c r="P83" s="26"/>
      <c r="Q83" s="19"/>
      <c r="R83" s="18"/>
      <c r="S83" s="16"/>
    </row>
    <row r="84" spans="13:19" x14ac:dyDescent="0.3">
      <c r="M84" s="17"/>
      <c r="N84" s="18"/>
      <c r="O84" s="18"/>
      <c r="P84" s="26"/>
      <c r="Q84" s="19"/>
      <c r="R84" s="18"/>
      <c r="S84" s="16"/>
    </row>
    <row r="85" spans="13:19" x14ac:dyDescent="0.3">
      <c r="M85" s="17"/>
      <c r="N85" s="18"/>
      <c r="O85" s="18"/>
      <c r="P85" s="26"/>
      <c r="Q85" s="19"/>
      <c r="R85" s="18"/>
      <c r="S85" s="16"/>
    </row>
    <row r="86" spans="13:19" x14ac:dyDescent="0.3">
      <c r="M86" s="17"/>
      <c r="N86" s="18"/>
      <c r="O86" s="18"/>
      <c r="P86" s="26"/>
      <c r="Q86" s="19"/>
      <c r="R86" s="18"/>
      <c r="S86" s="16"/>
    </row>
    <row r="87" spans="13:19" x14ac:dyDescent="0.3">
      <c r="M87" s="17"/>
      <c r="N87" s="18"/>
      <c r="O87" s="18"/>
      <c r="P87" s="26"/>
      <c r="Q87" s="19"/>
      <c r="R87" s="18"/>
      <c r="S87" s="16"/>
    </row>
    <row r="88" spans="13:19" x14ac:dyDescent="0.3">
      <c r="M88" s="17"/>
      <c r="N88" s="18"/>
      <c r="O88" s="18"/>
      <c r="P88" s="26"/>
      <c r="Q88" s="19"/>
      <c r="R88" s="18"/>
      <c r="S88" s="16"/>
    </row>
    <row r="89" spans="13:19" x14ac:dyDescent="0.3">
      <c r="M89" s="17"/>
      <c r="N89" s="18"/>
      <c r="O89" s="18"/>
      <c r="P89" s="26"/>
      <c r="Q89" s="19"/>
      <c r="R89" s="18"/>
      <c r="S89" s="16"/>
    </row>
    <row r="90" spans="13:19" x14ac:dyDescent="0.3">
      <c r="M90" s="17"/>
      <c r="N90" s="18"/>
      <c r="O90" s="18"/>
      <c r="P90" s="26"/>
      <c r="Q90" s="19"/>
      <c r="R90" s="18"/>
      <c r="S90" s="16"/>
    </row>
    <row r="91" spans="13:19" x14ac:dyDescent="0.3">
      <c r="M91" s="17"/>
      <c r="N91" s="18"/>
      <c r="O91" s="18"/>
      <c r="P91" s="26"/>
      <c r="Q91" s="19"/>
      <c r="R91" s="18"/>
      <c r="S91" s="16"/>
    </row>
    <row r="92" spans="13:19" x14ac:dyDescent="0.3">
      <c r="M92" s="17"/>
      <c r="N92" s="18"/>
      <c r="O92" s="18"/>
      <c r="P92" s="26"/>
      <c r="Q92" s="19"/>
      <c r="R92" s="18"/>
      <c r="S92" s="16"/>
    </row>
    <row r="93" spans="13:19" x14ac:dyDescent="0.3">
      <c r="M93" s="17"/>
      <c r="N93" s="18"/>
      <c r="O93" s="18"/>
      <c r="P93" s="26"/>
      <c r="Q93" s="19"/>
      <c r="R93" s="18"/>
      <c r="S93" s="16"/>
    </row>
    <row r="94" spans="13:19" x14ac:dyDescent="0.3">
      <c r="M94" s="17"/>
      <c r="N94" s="18"/>
      <c r="O94" s="18"/>
      <c r="P94" s="26"/>
      <c r="Q94" s="19"/>
      <c r="R94" s="18"/>
      <c r="S94" s="16"/>
    </row>
    <row r="95" spans="13:19" x14ac:dyDescent="0.3">
      <c r="M95" s="17"/>
      <c r="N95" s="18"/>
      <c r="O95" s="18"/>
      <c r="P95" s="26"/>
      <c r="Q95" s="19"/>
      <c r="R95" s="18"/>
      <c r="S95" s="16"/>
    </row>
    <row r="96" spans="13:19" x14ac:dyDescent="0.3">
      <c r="M96" s="17"/>
      <c r="N96" s="18"/>
      <c r="O96" s="18"/>
      <c r="P96" s="26"/>
      <c r="Q96" s="19"/>
      <c r="R96" s="18"/>
      <c r="S96" s="16"/>
    </row>
    <row r="97" spans="13:19" x14ac:dyDescent="0.3">
      <c r="M97" s="17"/>
      <c r="N97" s="18"/>
      <c r="O97" s="18"/>
      <c r="P97" s="26"/>
      <c r="Q97" s="19"/>
      <c r="R97" s="18"/>
      <c r="S97" s="16"/>
    </row>
    <row r="98" spans="13:19" x14ac:dyDescent="0.3">
      <c r="M98" s="17"/>
      <c r="N98" s="18"/>
      <c r="O98" s="18"/>
      <c r="P98" s="26"/>
      <c r="Q98" s="19"/>
      <c r="R98" s="18"/>
      <c r="S98" s="16"/>
    </row>
    <row r="99" spans="13:19" x14ac:dyDescent="0.3">
      <c r="M99" s="17"/>
      <c r="N99" s="18"/>
      <c r="O99" s="18"/>
      <c r="P99" s="26"/>
      <c r="Q99" s="19"/>
      <c r="R99" s="18"/>
      <c r="S99" s="16"/>
    </row>
    <row r="100" spans="13:19" x14ac:dyDescent="0.3">
      <c r="M100" s="17"/>
      <c r="N100" s="18"/>
      <c r="O100" s="18"/>
      <c r="P100" s="26"/>
      <c r="Q100" s="19"/>
      <c r="R100" s="18"/>
      <c r="S100" s="16"/>
    </row>
    <row r="101" spans="13:19" x14ac:dyDescent="0.3">
      <c r="M101" s="17"/>
      <c r="N101" s="18"/>
      <c r="O101" s="18"/>
      <c r="P101" s="26"/>
      <c r="Q101" s="19"/>
      <c r="R101" s="18"/>
      <c r="S101" s="16"/>
    </row>
    <row r="102" spans="13:19" x14ac:dyDescent="0.3">
      <c r="M102" s="17"/>
      <c r="N102" s="18"/>
      <c r="O102" s="18"/>
      <c r="P102" s="26"/>
      <c r="Q102" s="19"/>
      <c r="R102" s="18"/>
      <c r="S102" s="16"/>
    </row>
    <row r="103" spans="13:19" x14ac:dyDescent="0.3">
      <c r="M103" s="17"/>
      <c r="N103" s="18"/>
      <c r="O103" s="18"/>
      <c r="P103" s="26"/>
      <c r="Q103" s="19"/>
      <c r="R103" s="18"/>
      <c r="S103" s="16"/>
    </row>
    <row r="104" spans="13:19" x14ac:dyDescent="0.3">
      <c r="M104" s="17"/>
      <c r="N104" s="18"/>
      <c r="O104" s="18"/>
      <c r="P104" s="26"/>
      <c r="Q104" s="19"/>
      <c r="R104" s="18"/>
      <c r="S104" s="16"/>
    </row>
    <row r="105" spans="13:19" x14ac:dyDescent="0.3">
      <c r="M105" s="17"/>
      <c r="N105" s="18"/>
      <c r="O105" s="18"/>
      <c r="P105" s="26"/>
      <c r="Q105" s="19"/>
      <c r="R105" s="18"/>
      <c r="S105" s="16"/>
    </row>
    <row r="106" spans="13:19" x14ac:dyDescent="0.3">
      <c r="M106" s="17"/>
      <c r="N106" s="18"/>
      <c r="O106" s="18"/>
      <c r="P106" s="26"/>
      <c r="Q106" s="19"/>
      <c r="R106" s="18"/>
      <c r="S106" s="16"/>
    </row>
    <row r="107" spans="13:19" x14ac:dyDescent="0.3">
      <c r="M107" s="17"/>
      <c r="N107" s="18"/>
      <c r="O107" s="18"/>
      <c r="P107" s="26"/>
      <c r="Q107" s="19"/>
      <c r="R107" s="18"/>
      <c r="S107" s="16"/>
    </row>
    <row r="108" spans="13:19" x14ac:dyDescent="0.3">
      <c r="M108" s="17"/>
      <c r="N108" s="18"/>
      <c r="O108" s="18"/>
      <c r="P108" s="26"/>
      <c r="Q108" s="19"/>
      <c r="R108" s="18"/>
      <c r="S108" s="16"/>
    </row>
    <row r="109" spans="13:19" x14ac:dyDescent="0.3">
      <c r="M109" s="17"/>
      <c r="N109" s="18"/>
      <c r="O109" s="18"/>
      <c r="P109" s="26"/>
      <c r="Q109" s="19"/>
      <c r="R109" s="18"/>
      <c r="S109" s="16"/>
    </row>
    <row r="110" spans="13:19" x14ac:dyDescent="0.3">
      <c r="M110" s="17"/>
      <c r="N110" s="18"/>
      <c r="O110" s="18"/>
      <c r="P110" s="26"/>
      <c r="Q110" s="19"/>
      <c r="R110" s="18"/>
      <c r="S110" s="16"/>
    </row>
    <row r="111" spans="13:19" x14ac:dyDescent="0.3">
      <c r="M111" s="17"/>
      <c r="N111" s="18"/>
      <c r="O111" s="18"/>
      <c r="P111" s="26"/>
      <c r="Q111" s="19"/>
      <c r="R111" s="18"/>
      <c r="S111" s="16"/>
    </row>
    <row r="112" spans="13:19" x14ac:dyDescent="0.3">
      <c r="M112" s="17"/>
      <c r="N112" s="18"/>
      <c r="O112" s="18"/>
      <c r="P112" s="26"/>
      <c r="Q112" s="19"/>
      <c r="R112" s="18"/>
      <c r="S112" s="16"/>
    </row>
    <row r="113" spans="13:19" x14ac:dyDescent="0.3">
      <c r="M113" s="17"/>
      <c r="N113" s="18"/>
      <c r="O113" s="18"/>
      <c r="P113" s="26"/>
      <c r="Q113" s="19"/>
      <c r="R113" s="18"/>
      <c r="S113" s="16"/>
    </row>
    <row r="114" spans="13:19" x14ac:dyDescent="0.3">
      <c r="M114" s="17"/>
      <c r="N114" s="18"/>
      <c r="O114" s="18"/>
      <c r="P114" s="26"/>
      <c r="Q114" s="19"/>
      <c r="R114" s="18"/>
      <c r="S114" s="16"/>
    </row>
    <row r="115" spans="13:19" x14ac:dyDescent="0.3">
      <c r="M115" s="17"/>
      <c r="N115" s="18"/>
      <c r="O115" s="18"/>
      <c r="P115" s="26"/>
      <c r="Q115" s="19"/>
      <c r="R115" s="18"/>
      <c r="S115" s="16"/>
    </row>
    <row r="116" spans="13:19" x14ac:dyDescent="0.3">
      <c r="M116" s="17"/>
      <c r="N116" s="18"/>
      <c r="O116" s="18"/>
      <c r="P116" s="26"/>
      <c r="Q116" s="19"/>
      <c r="R116" s="18"/>
      <c r="S116" s="16"/>
    </row>
    <row r="117" spans="13:19" x14ac:dyDescent="0.3">
      <c r="M117" s="17"/>
      <c r="N117" s="18"/>
      <c r="O117" s="18"/>
      <c r="P117" s="26"/>
      <c r="Q117" s="19"/>
      <c r="R117" s="18"/>
      <c r="S117" s="16"/>
    </row>
    <row r="118" spans="13:19" x14ac:dyDescent="0.3">
      <c r="M118" s="17"/>
      <c r="N118" s="18"/>
      <c r="O118" s="18"/>
      <c r="P118" s="26"/>
      <c r="Q118" s="19"/>
      <c r="R118" s="18"/>
      <c r="S118" s="16"/>
    </row>
    <row r="119" spans="13:19" x14ac:dyDescent="0.3">
      <c r="M119" s="17"/>
      <c r="N119" s="18"/>
      <c r="O119" s="18"/>
      <c r="P119" s="26"/>
      <c r="Q119" s="19"/>
      <c r="R119" s="18"/>
      <c r="S119" s="16"/>
    </row>
    <row r="120" spans="13:19" x14ac:dyDescent="0.3">
      <c r="M120" s="17"/>
      <c r="N120" s="18"/>
      <c r="O120" s="18"/>
      <c r="P120" s="26"/>
      <c r="Q120" s="19"/>
      <c r="R120" s="18"/>
      <c r="S120" s="16"/>
    </row>
    <row r="121" spans="13:19" x14ac:dyDescent="0.3">
      <c r="M121" s="17"/>
      <c r="N121" s="18"/>
      <c r="O121" s="18"/>
      <c r="P121" s="26"/>
      <c r="Q121" s="19"/>
      <c r="R121" s="18"/>
      <c r="S121" s="16"/>
    </row>
    <row r="122" spans="13:19" x14ac:dyDescent="0.3">
      <c r="M122" s="17"/>
      <c r="N122" s="18"/>
      <c r="O122" s="18"/>
      <c r="P122" s="26"/>
      <c r="Q122" s="19"/>
      <c r="R122" s="18"/>
      <c r="S122" s="16"/>
    </row>
    <row r="123" spans="13:19" x14ac:dyDescent="0.3">
      <c r="M123" s="17"/>
      <c r="N123" s="18"/>
      <c r="O123" s="18"/>
      <c r="P123" s="26"/>
      <c r="Q123" s="19"/>
      <c r="R123" s="18"/>
      <c r="S123" s="16"/>
    </row>
    <row r="124" spans="13:19" x14ac:dyDescent="0.3">
      <c r="M124" s="17"/>
      <c r="N124" s="18"/>
      <c r="O124" s="18"/>
      <c r="P124" s="26"/>
      <c r="Q124" s="19"/>
      <c r="R124" s="18"/>
      <c r="S124" s="16"/>
    </row>
    <row r="125" spans="13:19" x14ac:dyDescent="0.3">
      <c r="M125" s="17"/>
      <c r="N125" s="18"/>
      <c r="O125" s="18"/>
      <c r="P125" s="26"/>
      <c r="Q125" s="19"/>
      <c r="R125" s="18"/>
      <c r="S125" s="16"/>
    </row>
    <row r="126" spans="13:19" x14ac:dyDescent="0.3">
      <c r="M126" s="17"/>
      <c r="N126" s="18"/>
      <c r="O126" s="18"/>
      <c r="P126" s="26"/>
      <c r="Q126" s="19"/>
      <c r="R126" s="18"/>
      <c r="S126" s="16"/>
    </row>
    <row r="127" spans="13:19" x14ac:dyDescent="0.3">
      <c r="M127" s="17"/>
      <c r="N127" s="18"/>
      <c r="O127" s="18"/>
      <c r="P127" s="26"/>
      <c r="Q127" s="19"/>
      <c r="R127" s="18"/>
      <c r="S127" s="16"/>
    </row>
    <row r="128" spans="13:19" x14ac:dyDescent="0.3">
      <c r="M128" s="17"/>
      <c r="N128" s="18"/>
      <c r="O128" s="18"/>
      <c r="P128" s="26"/>
      <c r="Q128" s="19"/>
      <c r="R128" s="18"/>
      <c r="S128" s="16"/>
    </row>
    <row r="129" spans="13:19" x14ac:dyDescent="0.3">
      <c r="M129" s="17"/>
      <c r="N129" s="18"/>
      <c r="O129" s="18"/>
      <c r="P129" s="26"/>
      <c r="Q129" s="19"/>
      <c r="R129" s="18"/>
      <c r="S129" s="16"/>
    </row>
    <row r="130" spans="13:19" x14ac:dyDescent="0.3">
      <c r="M130" s="17"/>
      <c r="N130" s="18"/>
      <c r="O130" s="18"/>
      <c r="P130" s="26"/>
      <c r="Q130" s="19"/>
      <c r="R130" s="18"/>
      <c r="S130" s="16"/>
    </row>
    <row r="131" spans="13:19" x14ac:dyDescent="0.3">
      <c r="M131" s="17"/>
      <c r="N131" s="18"/>
      <c r="O131" s="18"/>
      <c r="P131" s="26"/>
      <c r="Q131" s="19"/>
      <c r="R131" s="18"/>
      <c r="S131" s="16"/>
    </row>
    <row r="132" spans="13:19" x14ac:dyDescent="0.3">
      <c r="M132" s="17"/>
      <c r="N132" s="18"/>
      <c r="O132" s="18"/>
      <c r="P132" s="26"/>
      <c r="Q132" s="19"/>
      <c r="R132" s="18"/>
      <c r="S132" s="16"/>
    </row>
    <row r="133" spans="13:19" x14ac:dyDescent="0.3">
      <c r="M133" s="17"/>
      <c r="N133" s="18"/>
      <c r="O133" s="18"/>
      <c r="P133" s="26"/>
      <c r="Q133" s="19"/>
      <c r="R133" s="18"/>
      <c r="S133" s="16"/>
    </row>
    <row r="134" spans="13:19" x14ac:dyDescent="0.3">
      <c r="M134" s="17"/>
      <c r="N134" s="18"/>
      <c r="O134" s="18"/>
      <c r="P134" s="26"/>
      <c r="Q134" s="19"/>
      <c r="R134" s="18"/>
      <c r="S134" s="16"/>
    </row>
    <row r="135" spans="13:19" x14ac:dyDescent="0.3">
      <c r="M135" s="17"/>
      <c r="N135" s="18"/>
      <c r="O135" s="18"/>
      <c r="P135" s="26"/>
      <c r="Q135" s="19"/>
      <c r="R135" s="18"/>
      <c r="S135" s="16"/>
    </row>
    <row r="136" spans="13:19" x14ac:dyDescent="0.3">
      <c r="M136" s="17"/>
      <c r="N136" s="18"/>
      <c r="O136" s="18"/>
      <c r="P136" s="26"/>
      <c r="Q136" s="19"/>
      <c r="R136" s="18"/>
      <c r="S136" s="16"/>
    </row>
    <row r="137" spans="13:19" x14ac:dyDescent="0.3">
      <c r="M137" s="17"/>
      <c r="N137" s="18"/>
      <c r="O137" s="18"/>
      <c r="P137" s="26"/>
      <c r="Q137" s="19"/>
      <c r="R137" s="18"/>
      <c r="S137" s="16"/>
    </row>
    <row r="138" spans="13:19" x14ac:dyDescent="0.3">
      <c r="M138" s="17"/>
      <c r="N138" s="18"/>
      <c r="O138" s="18"/>
      <c r="P138" s="26"/>
      <c r="Q138" s="19"/>
      <c r="R138" s="18"/>
      <c r="S138" s="16"/>
    </row>
    <row r="139" spans="13:19" x14ac:dyDescent="0.3">
      <c r="M139" s="17"/>
      <c r="N139" s="18"/>
      <c r="O139" s="18"/>
      <c r="P139" s="26"/>
      <c r="Q139" s="19"/>
      <c r="R139" s="18"/>
      <c r="S139" s="16"/>
    </row>
    <row r="140" spans="13:19" x14ac:dyDescent="0.3">
      <c r="M140" s="17"/>
      <c r="N140" s="18"/>
      <c r="O140" s="18"/>
      <c r="P140" s="26"/>
      <c r="Q140" s="19"/>
      <c r="R140" s="18"/>
      <c r="S140" s="16"/>
    </row>
    <row r="141" spans="13:19" x14ac:dyDescent="0.3">
      <c r="M141" s="17"/>
      <c r="N141" s="18"/>
      <c r="O141" s="18"/>
      <c r="P141" s="26"/>
      <c r="Q141" s="19"/>
      <c r="R141" s="18"/>
      <c r="S141" s="16"/>
    </row>
    <row r="142" spans="13:19" x14ac:dyDescent="0.3">
      <c r="M142" s="17"/>
      <c r="N142" s="18"/>
      <c r="O142" s="18"/>
      <c r="P142" s="26"/>
      <c r="Q142" s="19"/>
      <c r="R142" s="18"/>
      <c r="S142" s="16"/>
    </row>
    <row r="143" spans="13:19" x14ac:dyDescent="0.3">
      <c r="M143" s="17"/>
      <c r="N143" s="18"/>
      <c r="O143" s="18"/>
      <c r="P143" s="26"/>
      <c r="Q143" s="19"/>
      <c r="R143" s="18"/>
      <c r="S143" s="16"/>
    </row>
    <row r="144" spans="13:19" x14ac:dyDescent="0.3">
      <c r="M144" s="17"/>
      <c r="N144" s="18"/>
      <c r="O144" s="18"/>
      <c r="P144" s="26"/>
      <c r="Q144" s="19"/>
      <c r="R144" s="18"/>
      <c r="S144" s="16"/>
    </row>
    <row r="145" spans="13:19" x14ac:dyDescent="0.3">
      <c r="M145" s="17"/>
      <c r="N145" s="18"/>
      <c r="O145" s="18"/>
      <c r="P145" s="26"/>
      <c r="Q145" s="19"/>
      <c r="R145" s="18"/>
      <c r="S145" s="16"/>
    </row>
    <row r="146" spans="13:19" x14ac:dyDescent="0.3">
      <c r="M146" s="17"/>
      <c r="N146" s="18"/>
      <c r="O146" s="18"/>
      <c r="P146" s="26"/>
      <c r="Q146" s="19"/>
      <c r="R146" s="18"/>
      <c r="S146" s="16"/>
    </row>
    <row r="147" spans="13:19" x14ac:dyDescent="0.3">
      <c r="M147" s="17"/>
      <c r="N147" s="18"/>
      <c r="O147" s="18"/>
      <c r="P147" s="26"/>
      <c r="Q147" s="19"/>
      <c r="R147" s="18"/>
      <c r="S147" s="16"/>
    </row>
    <row r="148" spans="13:19" x14ac:dyDescent="0.3">
      <c r="M148" s="17"/>
      <c r="N148" s="18"/>
      <c r="O148" s="18"/>
      <c r="P148" s="26"/>
      <c r="Q148" s="19"/>
      <c r="R148" s="18"/>
      <c r="S148" s="16"/>
    </row>
    <row r="149" spans="13:19" x14ac:dyDescent="0.3">
      <c r="M149" s="17"/>
      <c r="N149" s="18"/>
      <c r="O149" s="18"/>
      <c r="P149" s="26"/>
      <c r="Q149" s="19"/>
      <c r="R149" s="18"/>
      <c r="S149" s="16"/>
    </row>
    <row r="150" spans="13:19" x14ac:dyDescent="0.3">
      <c r="M150" s="17"/>
      <c r="N150" s="18"/>
      <c r="O150" s="18"/>
      <c r="P150" s="26"/>
      <c r="Q150" s="19"/>
      <c r="R150" s="18"/>
      <c r="S150" s="16"/>
    </row>
    <row r="151" spans="13:19" x14ac:dyDescent="0.3">
      <c r="M151" s="17"/>
      <c r="N151" s="18"/>
      <c r="O151" s="18"/>
      <c r="P151" s="26"/>
      <c r="Q151" s="19"/>
      <c r="R151" s="18"/>
      <c r="S151" s="16"/>
    </row>
    <row r="152" spans="13:19" x14ac:dyDescent="0.3">
      <c r="M152" s="17"/>
      <c r="N152" s="18"/>
      <c r="O152" s="18"/>
      <c r="P152" s="26"/>
      <c r="Q152" s="19"/>
      <c r="R152" s="18"/>
      <c r="S152" s="16"/>
    </row>
    <row r="153" spans="13:19" x14ac:dyDescent="0.3">
      <c r="M153" s="17"/>
      <c r="N153" s="18"/>
      <c r="O153" s="18"/>
      <c r="P153" s="26"/>
      <c r="Q153" s="19"/>
      <c r="R153" s="18"/>
      <c r="S153" s="16"/>
    </row>
    <row r="154" spans="13:19" x14ac:dyDescent="0.3">
      <c r="M154" s="17"/>
      <c r="N154" s="18"/>
      <c r="O154" s="18"/>
      <c r="P154" s="26"/>
      <c r="Q154" s="19"/>
      <c r="R154" s="18"/>
      <c r="S154" s="16"/>
    </row>
    <row r="155" spans="13:19" x14ac:dyDescent="0.3">
      <c r="M155" s="17"/>
      <c r="N155" s="18"/>
      <c r="O155" s="18"/>
      <c r="P155" s="26"/>
      <c r="Q155" s="19"/>
      <c r="R155" s="18"/>
      <c r="S155" s="16"/>
    </row>
    <row r="156" spans="13:19" x14ac:dyDescent="0.3">
      <c r="M156" s="17"/>
      <c r="N156" s="18"/>
      <c r="O156" s="18"/>
      <c r="P156" s="26"/>
      <c r="Q156" s="19"/>
      <c r="R156" s="18"/>
      <c r="S156" s="16"/>
    </row>
    <row r="157" spans="13:19" x14ac:dyDescent="0.3">
      <c r="M157" s="17"/>
      <c r="N157" s="18"/>
      <c r="O157" s="18"/>
      <c r="P157" s="26"/>
      <c r="Q157" s="19"/>
      <c r="R157" s="18"/>
      <c r="S157" s="16"/>
    </row>
    <row r="158" spans="13:19" x14ac:dyDescent="0.3">
      <c r="M158" s="17"/>
      <c r="N158" s="18"/>
      <c r="O158" s="18"/>
      <c r="P158" s="26"/>
      <c r="Q158" s="19"/>
      <c r="R158" s="18"/>
      <c r="S158" s="16"/>
    </row>
    <row r="159" spans="13:19" x14ac:dyDescent="0.3">
      <c r="M159" s="17"/>
      <c r="N159" s="18"/>
      <c r="O159" s="18"/>
      <c r="P159" s="26"/>
      <c r="Q159" s="19"/>
      <c r="R159" s="18"/>
      <c r="S159" s="16"/>
    </row>
    <row r="160" spans="13:19" x14ac:dyDescent="0.3">
      <c r="M160" s="17"/>
      <c r="N160" s="18"/>
      <c r="O160" s="18"/>
      <c r="P160" s="26"/>
      <c r="Q160" s="19"/>
      <c r="R160" s="18"/>
      <c r="S160" s="16"/>
    </row>
    <row r="161" spans="13:19" x14ac:dyDescent="0.3">
      <c r="M161" s="17"/>
      <c r="N161" s="18"/>
      <c r="O161" s="18"/>
      <c r="P161" s="26"/>
      <c r="Q161" s="19"/>
      <c r="R161" s="18"/>
      <c r="S161" s="16"/>
    </row>
    <row r="162" spans="13:19" x14ac:dyDescent="0.3">
      <c r="M162" s="17"/>
      <c r="N162" s="18"/>
      <c r="O162" s="18"/>
      <c r="P162" s="26"/>
      <c r="Q162" s="19"/>
      <c r="R162" s="18"/>
      <c r="S162" s="16"/>
    </row>
    <row r="163" spans="13:19" x14ac:dyDescent="0.3">
      <c r="M163" s="17"/>
      <c r="N163" s="18"/>
      <c r="O163" s="18"/>
      <c r="P163" s="26"/>
      <c r="Q163" s="19"/>
      <c r="R163" s="18"/>
      <c r="S163" s="16"/>
    </row>
    <row r="164" spans="13:19" x14ac:dyDescent="0.3">
      <c r="M164" s="17"/>
      <c r="N164" s="18"/>
      <c r="O164" s="18"/>
      <c r="P164" s="26"/>
      <c r="Q164" s="19"/>
      <c r="R164" s="18"/>
      <c r="S164" s="16"/>
    </row>
    <row r="165" spans="13:19" x14ac:dyDescent="0.3">
      <c r="M165" s="17"/>
      <c r="N165" s="18"/>
      <c r="O165" s="18"/>
      <c r="P165" s="26"/>
      <c r="Q165" s="19"/>
      <c r="R165" s="18"/>
      <c r="S165" s="16"/>
    </row>
    <row r="166" spans="13:19" x14ac:dyDescent="0.3">
      <c r="M166" s="17"/>
      <c r="N166" s="18"/>
      <c r="O166" s="18"/>
      <c r="P166" s="26"/>
      <c r="Q166" s="19"/>
      <c r="R166" s="18"/>
      <c r="S166" s="16"/>
    </row>
    <row r="167" spans="13:19" x14ac:dyDescent="0.3">
      <c r="M167" s="17"/>
      <c r="N167" s="18"/>
      <c r="O167" s="18"/>
      <c r="P167" s="26"/>
      <c r="Q167" s="19"/>
      <c r="R167" s="18"/>
      <c r="S167" s="16"/>
    </row>
    <row r="168" spans="13:19" x14ac:dyDescent="0.3">
      <c r="M168" s="17"/>
      <c r="N168" s="18"/>
      <c r="O168" s="18"/>
      <c r="P168" s="26"/>
      <c r="Q168" s="19"/>
      <c r="R168" s="18"/>
      <c r="S168" s="16"/>
    </row>
    <row r="169" spans="13:19" x14ac:dyDescent="0.3">
      <c r="M169" s="17"/>
      <c r="N169" s="18"/>
      <c r="O169" s="18"/>
      <c r="P169" s="26"/>
      <c r="Q169" s="19"/>
      <c r="R169" s="18"/>
      <c r="S169" s="16"/>
    </row>
    <row r="170" spans="13:19" x14ac:dyDescent="0.3">
      <c r="M170" s="17"/>
      <c r="N170" s="18"/>
      <c r="O170" s="18"/>
      <c r="P170" s="26"/>
      <c r="Q170" s="19"/>
      <c r="R170" s="18"/>
      <c r="S170" s="16"/>
    </row>
    <row r="171" spans="13:19" x14ac:dyDescent="0.3">
      <c r="M171" s="17"/>
      <c r="N171" s="18"/>
      <c r="O171" s="18"/>
      <c r="P171" s="26"/>
      <c r="Q171" s="19"/>
      <c r="R171" s="18"/>
      <c r="S171" s="16"/>
    </row>
    <row r="172" spans="13:19" x14ac:dyDescent="0.3">
      <c r="M172" s="17"/>
      <c r="N172" s="18"/>
      <c r="O172" s="18"/>
      <c r="P172" s="26"/>
      <c r="Q172" s="19"/>
      <c r="R172" s="18"/>
      <c r="S172" s="16"/>
    </row>
    <row r="173" spans="13:19" x14ac:dyDescent="0.3">
      <c r="M173" s="17"/>
      <c r="N173" s="18"/>
      <c r="O173" s="18"/>
      <c r="P173" s="26"/>
      <c r="Q173" s="19"/>
      <c r="R173" s="18"/>
      <c r="S173" s="16"/>
    </row>
    <row r="174" spans="13:19" x14ac:dyDescent="0.3">
      <c r="M174" s="17"/>
      <c r="N174" s="18"/>
      <c r="O174" s="18"/>
      <c r="P174" s="26"/>
      <c r="Q174" s="19"/>
      <c r="R174" s="18"/>
      <c r="S174" s="16"/>
    </row>
    <row r="175" spans="13:19" x14ac:dyDescent="0.3">
      <c r="M175" s="17"/>
      <c r="N175" s="18"/>
      <c r="O175" s="18"/>
      <c r="P175" s="26"/>
      <c r="Q175" s="19"/>
      <c r="R175" s="18"/>
      <c r="S175" s="16"/>
    </row>
    <row r="176" spans="13:19" x14ac:dyDescent="0.3">
      <c r="M176" s="17"/>
      <c r="N176" s="18"/>
      <c r="O176" s="18"/>
      <c r="P176" s="26"/>
      <c r="Q176" s="19"/>
      <c r="R176" s="18"/>
      <c r="S176" s="16"/>
    </row>
    <row r="177" spans="13:19" x14ac:dyDescent="0.3">
      <c r="M177" s="17"/>
      <c r="N177" s="18"/>
      <c r="O177" s="18"/>
      <c r="P177" s="26"/>
      <c r="Q177" s="19"/>
      <c r="R177" s="18"/>
      <c r="S177" s="16"/>
    </row>
    <row r="178" spans="13:19" x14ac:dyDescent="0.3">
      <c r="M178" s="17"/>
      <c r="N178" s="18"/>
      <c r="O178" s="18"/>
      <c r="P178" s="26"/>
      <c r="Q178" s="19"/>
      <c r="R178" s="18"/>
      <c r="S178" s="16"/>
    </row>
    <row r="179" spans="13:19" x14ac:dyDescent="0.3">
      <c r="M179" s="17"/>
      <c r="N179" s="18"/>
      <c r="O179" s="18"/>
      <c r="P179" s="26"/>
      <c r="Q179" s="19"/>
      <c r="R179" s="18"/>
      <c r="S179" s="16"/>
    </row>
    <row r="180" spans="13:19" x14ac:dyDescent="0.3">
      <c r="M180" s="17"/>
      <c r="N180" s="18"/>
      <c r="O180" s="18"/>
      <c r="P180" s="26"/>
      <c r="Q180" s="19"/>
      <c r="R180" s="18"/>
      <c r="S180" s="16"/>
    </row>
    <row r="181" spans="13:19" x14ac:dyDescent="0.3">
      <c r="M181" s="17"/>
      <c r="N181" s="18"/>
      <c r="O181" s="18"/>
      <c r="P181" s="26"/>
      <c r="Q181" s="19"/>
      <c r="R181" s="18"/>
      <c r="S181" s="16"/>
    </row>
    <row r="182" spans="13:19" x14ac:dyDescent="0.3">
      <c r="M182" s="17"/>
      <c r="N182" s="18"/>
      <c r="O182" s="18"/>
      <c r="P182" s="26"/>
      <c r="Q182" s="19"/>
      <c r="R182" s="18"/>
      <c r="S182" s="16"/>
    </row>
    <row r="183" spans="13:19" x14ac:dyDescent="0.3">
      <c r="M183" s="17"/>
      <c r="N183" s="18"/>
      <c r="O183" s="18"/>
      <c r="P183" s="26"/>
      <c r="Q183" s="19"/>
      <c r="R183" s="18"/>
      <c r="S183" s="16"/>
    </row>
    <row r="184" spans="13:19" x14ac:dyDescent="0.3">
      <c r="M184" s="17"/>
      <c r="N184" s="18"/>
      <c r="O184" s="18"/>
      <c r="P184" s="26"/>
      <c r="Q184" s="19"/>
      <c r="R184" s="18"/>
      <c r="S184" s="16"/>
    </row>
    <row r="185" spans="13:19" x14ac:dyDescent="0.3">
      <c r="M185" s="17"/>
      <c r="N185" s="18"/>
      <c r="O185" s="18"/>
      <c r="P185" s="26"/>
      <c r="Q185" s="19"/>
      <c r="R185" s="18"/>
      <c r="S185" s="16"/>
    </row>
    <row r="186" spans="13:19" x14ac:dyDescent="0.3">
      <c r="M186" s="17"/>
      <c r="N186" s="18"/>
      <c r="O186" s="18"/>
      <c r="P186" s="26"/>
      <c r="Q186" s="19"/>
      <c r="R186" s="18"/>
      <c r="S186" s="16"/>
    </row>
    <row r="187" spans="13:19" x14ac:dyDescent="0.3">
      <c r="M187" s="17"/>
      <c r="N187" s="18"/>
      <c r="O187" s="18"/>
      <c r="P187" s="26"/>
      <c r="Q187" s="19"/>
      <c r="R187" s="18"/>
      <c r="S187" s="16"/>
    </row>
    <row r="188" spans="13:19" x14ac:dyDescent="0.3">
      <c r="M188" s="17"/>
      <c r="N188" s="18"/>
      <c r="O188" s="18"/>
      <c r="P188" s="26"/>
      <c r="Q188" s="19"/>
      <c r="R188" s="18"/>
      <c r="S188" s="16"/>
    </row>
    <row r="189" spans="13:19" x14ac:dyDescent="0.3">
      <c r="M189" s="17"/>
      <c r="N189" s="18"/>
      <c r="O189" s="18"/>
      <c r="P189" s="26"/>
      <c r="Q189" s="19"/>
      <c r="R189" s="18"/>
      <c r="S189" s="16"/>
    </row>
    <row r="190" spans="13:19" x14ac:dyDescent="0.3">
      <c r="M190" s="17"/>
      <c r="N190" s="18"/>
      <c r="O190" s="18"/>
      <c r="P190" s="26"/>
      <c r="Q190" s="19"/>
      <c r="R190" s="18"/>
      <c r="S190" s="16"/>
    </row>
    <row r="191" spans="13:19" x14ac:dyDescent="0.3">
      <c r="M191" s="17"/>
      <c r="N191" s="18"/>
      <c r="O191" s="18"/>
      <c r="P191" s="26"/>
      <c r="Q191" s="19"/>
      <c r="R191" s="18"/>
      <c r="S191" s="16"/>
    </row>
    <row r="192" spans="13:19" x14ac:dyDescent="0.3">
      <c r="M192" s="17"/>
      <c r="N192" s="18"/>
      <c r="O192" s="18"/>
      <c r="P192" s="26"/>
      <c r="Q192" s="19"/>
      <c r="R192" s="18"/>
      <c r="S192" s="16"/>
    </row>
    <row r="193" spans="13:19" x14ac:dyDescent="0.3">
      <c r="M193" s="17"/>
      <c r="N193" s="18"/>
      <c r="O193" s="18"/>
      <c r="P193" s="26"/>
      <c r="Q193" s="19"/>
      <c r="R193" s="18"/>
      <c r="S193" s="16"/>
    </row>
    <row r="194" spans="13:19" x14ac:dyDescent="0.3">
      <c r="M194" s="17"/>
      <c r="N194" s="18"/>
      <c r="O194" s="18"/>
      <c r="P194" s="26"/>
      <c r="Q194" s="19"/>
      <c r="R194" s="18"/>
      <c r="S194" s="16"/>
    </row>
    <row r="195" spans="13:19" x14ac:dyDescent="0.3">
      <c r="M195" s="17"/>
      <c r="N195" s="18"/>
      <c r="O195" s="18"/>
      <c r="P195" s="26"/>
      <c r="Q195" s="19"/>
      <c r="R195" s="18"/>
      <c r="S195" s="16"/>
    </row>
    <row r="196" spans="13:19" x14ac:dyDescent="0.3">
      <c r="M196" s="17"/>
      <c r="N196" s="18"/>
      <c r="O196" s="18"/>
      <c r="P196" s="26"/>
      <c r="Q196" s="19"/>
      <c r="R196" s="18"/>
      <c r="S196" s="16"/>
    </row>
    <row r="197" spans="13:19" x14ac:dyDescent="0.3">
      <c r="M197" s="17"/>
      <c r="N197" s="18"/>
      <c r="O197" s="18"/>
      <c r="P197" s="26"/>
      <c r="Q197" s="19"/>
      <c r="R197" s="18"/>
      <c r="S197" s="16"/>
    </row>
    <row r="198" spans="13:19" x14ac:dyDescent="0.3">
      <c r="M198" s="17"/>
      <c r="N198" s="18"/>
      <c r="O198" s="18"/>
      <c r="P198" s="26"/>
      <c r="Q198" s="19"/>
      <c r="R198" s="18"/>
      <c r="S198" s="16"/>
    </row>
    <row r="199" spans="13:19" x14ac:dyDescent="0.3">
      <c r="M199" s="17"/>
      <c r="N199" s="18"/>
      <c r="O199" s="18"/>
      <c r="P199" s="26"/>
      <c r="Q199" s="19"/>
      <c r="R199" s="18"/>
      <c r="S199" s="16"/>
    </row>
    <row r="200" spans="13:19" x14ac:dyDescent="0.3">
      <c r="M200" s="17"/>
      <c r="N200" s="18"/>
      <c r="O200" s="18"/>
      <c r="P200" s="26"/>
      <c r="Q200" s="19"/>
      <c r="R200" s="18"/>
      <c r="S200" s="16"/>
    </row>
    <row r="201" spans="13:19" x14ac:dyDescent="0.3">
      <c r="M201" s="17"/>
      <c r="N201" s="18"/>
      <c r="O201" s="18"/>
      <c r="P201" s="26"/>
      <c r="Q201" s="19"/>
      <c r="R201" s="18"/>
      <c r="S201" s="16"/>
    </row>
    <row r="202" spans="13:19" x14ac:dyDescent="0.3">
      <c r="M202" s="17"/>
      <c r="N202" s="18"/>
      <c r="O202" s="18"/>
      <c r="P202" s="26"/>
      <c r="Q202" s="19"/>
      <c r="R202" s="18"/>
      <c r="S202" s="16"/>
    </row>
    <row r="203" spans="13:19" x14ac:dyDescent="0.3">
      <c r="M203" s="17"/>
      <c r="N203" s="18"/>
      <c r="O203" s="18"/>
      <c r="P203" s="26"/>
      <c r="Q203" s="19"/>
      <c r="R203" s="18"/>
      <c r="S203" s="16"/>
    </row>
    <row r="204" spans="13:19" x14ac:dyDescent="0.3">
      <c r="M204" s="17"/>
      <c r="N204" s="18"/>
      <c r="O204" s="18"/>
      <c r="P204" s="26"/>
      <c r="Q204" s="19"/>
      <c r="R204" s="18"/>
      <c r="S204" s="16"/>
    </row>
    <row r="205" spans="13:19" x14ac:dyDescent="0.3">
      <c r="M205" s="17"/>
      <c r="N205" s="18"/>
      <c r="O205" s="18"/>
      <c r="P205" s="26"/>
      <c r="Q205" s="19"/>
      <c r="R205" s="18"/>
      <c r="S205" s="16"/>
    </row>
    <row r="206" spans="13:19" x14ac:dyDescent="0.3">
      <c r="M206" s="17"/>
      <c r="N206" s="18"/>
      <c r="O206" s="18"/>
      <c r="P206" s="26"/>
      <c r="Q206" s="19"/>
      <c r="R206" s="18"/>
      <c r="S206" s="16"/>
    </row>
    <row r="207" spans="13:19" x14ac:dyDescent="0.3">
      <c r="M207" s="17"/>
      <c r="N207" s="18"/>
      <c r="O207" s="18"/>
      <c r="P207" s="26"/>
      <c r="Q207" s="19"/>
      <c r="R207" s="18"/>
      <c r="S207" s="16"/>
    </row>
    <row r="208" spans="13:19" x14ac:dyDescent="0.3">
      <c r="M208" s="17"/>
      <c r="N208" s="18"/>
      <c r="O208" s="18"/>
      <c r="P208" s="26"/>
      <c r="Q208" s="19"/>
      <c r="R208" s="18"/>
      <c r="S208" s="16"/>
    </row>
    <row r="209" spans="13:19" x14ac:dyDescent="0.3">
      <c r="M209" s="17"/>
      <c r="N209" s="18"/>
      <c r="O209" s="18"/>
      <c r="P209" s="26"/>
      <c r="Q209" s="19"/>
      <c r="R209" s="18"/>
      <c r="S209" s="16"/>
    </row>
    <row r="210" spans="13:19" x14ac:dyDescent="0.3">
      <c r="M210" s="17"/>
      <c r="N210" s="18"/>
      <c r="O210" s="18"/>
      <c r="P210" s="26"/>
      <c r="Q210" s="19"/>
      <c r="R210" s="18"/>
      <c r="S210" s="16"/>
    </row>
    <row r="211" spans="13:19" x14ac:dyDescent="0.3">
      <c r="M211" s="17"/>
      <c r="N211" s="18"/>
      <c r="O211" s="18"/>
      <c r="P211" s="26"/>
      <c r="Q211" s="19"/>
      <c r="R211" s="18"/>
      <c r="S211" s="16"/>
    </row>
    <row r="212" spans="13:19" x14ac:dyDescent="0.3">
      <c r="M212" s="17"/>
      <c r="N212" s="18"/>
      <c r="O212" s="18"/>
      <c r="P212" s="26"/>
      <c r="Q212" s="19"/>
      <c r="R212" s="18"/>
      <c r="S212" s="16"/>
    </row>
    <row r="213" spans="13:19" x14ac:dyDescent="0.3">
      <c r="M213" s="17"/>
      <c r="N213" s="18"/>
      <c r="O213" s="18"/>
      <c r="P213" s="26"/>
      <c r="Q213" s="19"/>
      <c r="R213" s="18"/>
      <c r="S213" s="16"/>
    </row>
    <row r="214" spans="13:19" x14ac:dyDescent="0.3">
      <c r="M214" s="17"/>
      <c r="N214" s="18"/>
      <c r="O214" s="18"/>
      <c r="P214" s="26"/>
      <c r="Q214" s="19"/>
      <c r="R214" s="18"/>
      <c r="S214" s="16"/>
    </row>
    <row r="215" spans="13:19" x14ac:dyDescent="0.3">
      <c r="M215" s="17"/>
      <c r="N215" s="18"/>
      <c r="O215" s="18"/>
      <c r="P215" s="26"/>
      <c r="Q215" s="19"/>
      <c r="R215" s="18"/>
      <c r="S215" s="16"/>
    </row>
    <row r="216" spans="13:19" x14ac:dyDescent="0.3">
      <c r="M216" s="17"/>
      <c r="N216" s="18"/>
      <c r="O216" s="18"/>
      <c r="P216" s="26"/>
      <c r="Q216" s="19"/>
      <c r="R216" s="18"/>
      <c r="S216" s="16"/>
    </row>
    <row r="217" spans="13:19" x14ac:dyDescent="0.3">
      <c r="M217" s="17"/>
      <c r="N217" s="18"/>
      <c r="O217" s="18"/>
      <c r="P217" s="26"/>
      <c r="Q217" s="19"/>
      <c r="R217" s="18"/>
      <c r="S217" s="16"/>
    </row>
    <row r="218" spans="13:19" x14ac:dyDescent="0.3">
      <c r="M218" s="17"/>
      <c r="N218" s="18"/>
      <c r="O218" s="18"/>
      <c r="P218" s="26"/>
      <c r="Q218" s="19"/>
      <c r="R218" s="18"/>
      <c r="S218" s="16"/>
    </row>
    <row r="219" spans="13:19" x14ac:dyDescent="0.3">
      <c r="M219" s="17"/>
      <c r="N219" s="18"/>
      <c r="O219" s="18"/>
      <c r="P219" s="26"/>
      <c r="Q219" s="19"/>
      <c r="R219" s="18"/>
      <c r="S219" s="16"/>
    </row>
    <row r="220" spans="13:19" x14ac:dyDescent="0.3">
      <c r="M220" s="17"/>
      <c r="N220" s="18"/>
      <c r="O220" s="18"/>
      <c r="P220" s="26"/>
      <c r="Q220" s="19"/>
      <c r="R220" s="18"/>
      <c r="S220" s="16"/>
    </row>
    <row r="221" spans="13:19" x14ac:dyDescent="0.3">
      <c r="M221" s="17"/>
      <c r="N221" s="18"/>
      <c r="O221" s="18"/>
      <c r="P221" s="26"/>
      <c r="Q221" s="19"/>
      <c r="R221" s="18"/>
      <c r="S221" s="16"/>
    </row>
    <row r="222" spans="13:19" x14ac:dyDescent="0.3">
      <c r="M222" s="17"/>
      <c r="N222" s="18"/>
      <c r="O222" s="18"/>
      <c r="P222" s="26"/>
      <c r="Q222" s="19"/>
      <c r="R222" s="18"/>
      <c r="S222" s="16"/>
    </row>
    <row r="223" spans="13:19" x14ac:dyDescent="0.3">
      <c r="M223" s="17"/>
      <c r="N223" s="18"/>
      <c r="O223" s="18"/>
      <c r="P223" s="26"/>
      <c r="Q223" s="19"/>
      <c r="R223" s="18"/>
      <c r="S223" s="16"/>
    </row>
    <row r="224" spans="13:19" x14ac:dyDescent="0.3">
      <c r="M224" s="17"/>
      <c r="N224" s="18"/>
      <c r="O224" s="18"/>
      <c r="P224" s="26"/>
      <c r="Q224" s="19"/>
      <c r="R224" s="18"/>
      <c r="S224" s="16"/>
    </row>
    <row r="225" spans="13:19" x14ac:dyDescent="0.3">
      <c r="M225" s="17"/>
      <c r="N225" s="18"/>
      <c r="O225" s="18"/>
      <c r="P225" s="26"/>
      <c r="Q225" s="19"/>
      <c r="R225" s="18"/>
      <c r="S225" s="16"/>
    </row>
    <row r="226" spans="13:19" x14ac:dyDescent="0.3">
      <c r="M226" s="17"/>
      <c r="N226" s="18"/>
      <c r="O226" s="18"/>
      <c r="P226" s="26"/>
      <c r="Q226" s="19"/>
      <c r="R226" s="18"/>
      <c r="S226" s="16"/>
    </row>
    <row r="227" spans="13:19" x14ac:dyDescent="0.3">
      <c r="M227" s="17"/>
      <c r="N227" s="18"/>
      <c r="O227" s="18"/>
      <c r="P227" s="26"/>
      <c r="Q227" s="19"/>
      <c r="R227" s="18"/>
      <c r="S227" s="16"/>
    </row>
    <row r="228" spans="13:19" x14ac:dyDescent="0.3">
      <c r="M228" s="17"/>
      <c r="N228" s="18"/>
      <c r="O228" s="18"/>
      <c r="P228" s="26"/>
      <c r="Q228" s="19"/>
      <c r="R228" s="18"/>
      <c r="S228" s="16"/>
    </row>
    <row r="229" spans="13:19" x14ac:dyDescent="0.3">
      <c r="M229" s="17"/>
      <c r="N229" s="18"/>
      <c r="O229" s="18"/>
      <c r="P229" s="26"/>
      <c r="Q229" s="19"/>
      <c r="R229" s="18"/>
      <c r="S229" s="16"/>
    </row>
    <row r="230" spans="13:19" x14ac:dyDescent="0.3">
      <c r="M230" s="17"/>
      <c r="N230" s="18"/>
      <c r="O230" s="18"/>
      <c r="P230" s="26"/>
      <c r="Q230" s="19"/>
      <c r="R230" s="18"/>
      <c r="S230" s="16"/>
    </row>
    <row r="231" spans="13:19" x14ac:dyDescent="0.3">
      <c r="M231" s="17"/>
      <c r="N231" s="18"/>
      <c r="O231" s="18"/>
      <c r="P231" s="26"/>
      <c r="Q231" s="19"/>
      <c r="R231" s="18"/>
      <c r="S231" s="16"/>
    </row>
    <row r="232" spans="13:19" x14ac:dyDescent="0.3">
      <c r="M232" s="17"/>
      <c r="N232" s="18"/>
      <c r="O232" s="18"/>
      <c r="P232" s="26"/>
      <c r="Q232" s="19"/>
      <c r="R232" s="18"/>
      <c r="S232" s="16"/>
    </row>
    <row r="233" spans="13:19" x14ac:dyDescent="0.3">
      <c r="M233" s="17"/>
      <c r="N233" s="18"/>
      <c r="O233" s="18"/>
      <c r="P233" s="26"/>
      <c r="Q233" s="19"/>
      <c r="R233" s="18"/>
      <c r="S233" s="16"/>
    </row>
    <row r="234" spans="13:19" x14ac:dyDescent="0.3">
      <c r="M234" s="17"/>
      <c r="N234" s="18"/>
      <c r="O234" s="18"/>
      <c r="P234" s="26"/>
      <c r="Q234" s="19"/>
      <c r="R234" s="18"/>
      <c r="S234" s="16"/>
    </row>
    <row r="235" spans="13:19" x14ac:dyDescent="0.3">
      <c r="M235" s="17"/>
      <c r="N235" s="18"/>
      <c r="O235" s="18"/>
      <c r="P235" s="26"/>
      <c r="Q235" s="19"/>
      <c r="R235" s="18"/>
      <c r="S235" s="16"/>
    </row>
    <row r="236" spans="13:19" x14ac:dyDescent="0.3">
      <c r="M236" s="17"/>
      <c r="N236" s="18"/>
      <c r="O236" s="18"/>
      <c r="P236" s="26"/>
      <c r="Q236" s="19"/>
      <c r="R236" s="18"/>
      <c r="S236" s="16"/>
    </row>
    <row r="237" spans="13:19" x14ac:dyDescent="0.3">
      <c r="M237" s="17"/>
      <c r="N237" s="18"/>
      <c r="O237" s="18"/>
      <c r="P237" s="26"/>
      <c r="Q237" s="19"/>
      <c r="R237" s="18"/>
      <c r="S237" s="16"/>
    </row>
    <row r="238" spans="13:19" x14ac:dyDescent="0.3">
      <c r="M238" s="17"/>
      <c r="N238" s="18"/>
      <c r="O238" s="18"/>
      <c r="P238" s="26"/>
      <c r="Q238" s="19"/>
      <c r="R238" s="18"/>
      <c r="S238" s="16"/>
    </row>
    <row r="239" spans="13:19" x14ac:dyDescent="0.3">
      <c r="M239" s="17"/>
      <c r="N239" s="18"/>
      <c r="O239" s="18"/>
      <c r="P239" s="26"/>
      <c r="Q239" s="19"/>
      <c r="R239" s="18"/>
      <c r="S239" s="16"/>
    </row>
    <row r="240" spans="13:19" x14ac:dyDescent="0.3">
      <c r="M240" s="17"/>
      <c r="N240" s="18"/>
      <c r="O240" s="18"/>
      <c r="P240" s="26"/>
      <c r="Q240" s="19"/>
      <c r="R240" s="18"/>
      <c r="S240" s="16"/>
    </row>
    <row r="241" spans="13:19" x14ac:dyDescent="0.3">
      <c r="M241" s="17"/>
      <c r="N241" s="18"/>
      <c r="O241" s="18"/>
      <c r="P241" s="26"/>
      <c r="Q241" s="19"/>
      <c r="R241" s="18"/>
      <c r="S241" s="16"/>
    </row>
    <row r="242" spans="13:19" x14ac:dyDescent="0.3">
      <c r="M242" s="17"/>
      <c r="N242" s="18"/>
      <c r="O242" s="18"/>
      <c r="P242" s="26"/>
      <c r="Q242" s="19"/>
      <c r="R242" s="18"/>
      <c r="S242" s="16"/>
    </row>
    <row r="243" spans="13:19" x14ac:dyDescent="0.3">
      <c r="M243" s="17"/>
      <c r="N243" s="18"/>
      <c r="O243" s="18"/>
      <c r="P243" s="26"/>
      <c r="Q243" s="19"/>
      <c r="R243" s="18"/>
      <c r="S243" s="16"/>
    </row>
    <row r="244" spans="13:19" x14ac:dyDescent="0.3">
      <c r="M244" s="17"/>
      <c r="N244" s="18"/>
      <c r="O244" s="18"/>
      <c r="P244" s="26"/>
      <c r="Q244" s="19"/>
      <c r="R244" s="18"/>
      <c r="S244" s="16"/>
    </row>
    <row r="245" spans="13:19" x14ac:dyDescent="0.3">
      <c r="M245" s="17"/>
      <c r="N245" s="18"/>
      <c r="O245" s="18"/>
      <c r="P245" s="26"/>
      <c r="Q245" s="19"/>
      <c r="R245" s="18"/>
      <c r="S245" s="16"/>
    </row>
    <row r="246" spans="13:19" x14ac:dyDescent="0.3">
      <c r="M246" s="17"/>
      <c r="N246" s="18"/>
      <c r="O246" s="18"/>
      <c r="P246" s="26"/>
      <c r="Q246" s="19"/>
      <c r="R246" s="18"/>
      <c r="S246" s="16"/>
    </row>
    <row r="247" spans="13:19" x14ac:dyDescent="0.3">
      <c r="M247" s="17"/>
      <c r="N247" s="18"/>
      <c r="O247" s="18"/>
      <c r="P247" s="26"/>
      <c r="Q247" s="19"/>
      <c r="R247" s="18"/>
      <c r="S247" s="16"/>
    </row>
    <row r="248" spans="13:19" x14ac:dyDescent="0.3">
      <c r="M248" s="17"/>
      <c r="N248" s="18"/>
      <c r="O248" s="18"/>
      <c r="P248" s="26"/>
      <c r="Q248" s="19"/>
      <c r="R248" s="18"/>
      <c r="S248" s="16"/>
    </row>
    <row r="249" spans="13:19" x14ac:dyDescent="0.3">
      <c r="M249" s="17"/>
      <c r="N249" s="18"/>
      <c r="O249" s="18"/>
      <c r="P249" s="26"/>
      <c r="Q249" s="19"/>
      <c r="R249" s="18"/>
      <c r="S249" s="16"/>
    </row>
    <row r="250" spans="13:19" x14ac:dyDescent="0.3">
      <c r="M250" s="17"/>
      <c r="N250" s="18"/>
      <c r="O250" s="18"/>
      <c r="P250" s="26"/>
      <c r="Q250" s="19"/>
      <c r="R250" s="18"/>
      <c r="S250" s="16"/>
    </row>
    <row r="251" spans="13:19" x14ac:dyDescent="0.3">
      <c r="M251" s="17"/>
      <c r="N251" s="18"/>
      <c r="O251" s="18"/>
      <c r="P251" s="26"/>
      <c r="Q251" s="19"/>
      <c r="R251" s="18"/>
      <c r="S251" s="16"/>
    </row>
    <row r="252" spans="13:19" x14ac:dyDescent="0.3">
      <c r="M252" s="17"/>
      <c r="N252" s="18"/>
      <c r="O252" s="18"/>
      <c r="P252" s="26"/>
      <c r="Q252" s="19"/>
      <c r="R252" s="18"/>
      <c r="S252" s="16"/>
    </row>
    <row r="253" spans="13:19" x14ac:dyDescent="0.3">
      <c r="M253" s="17"/>
      <c r="N253" s="18"/>
      <c r="O253" s="18"/>
      <c r="P253" s="26"/>
      <c r="Q253" s="19"/>
      <c r="R253" s="18"/>
      <c r="S253" s="16"/>
    </row>
    <row r="254" spans="13:19" x14ac:dyDescent="0.3">
      <c r="M254" s="17"/>
      <c r="N254" s="18"/>
      <c r="O254" s="18"/>
      <c r="P254" s="26"/>
      <c r="Q254" s="19"/>
      <c r="R254" s="18"/>
      <c r="S254" s="16"/>
    </row>
    <row r="255" spans="13:19" x14ac:dyDescent="0.3">
      <c r="M255" s="17"/>
      <c r="N255" s="18"/>
      <c r="O255" s="18"/>
      <c r="P255" s="26"/>
      <c r="Q255" s="19"/>
      <c r="R255" s="18"/>
      <c r="S255" s="16"/>
    </row>
    <row r="256" spans="13:19" x14ac:dyDescent="0.3">
      <c r="M256" s="17"/>
      <c r="N256" s="18"/>
      <c r="O256" s="18"/>
      <c r="P256" s="26"/>
      <c r="Q256" s="19"/>
      <c r="R256" s="18"/>
      <c r="S256" s="16"/>
    </row>
    <row r="257" spans="13:19" x14ac:dyDescent="0.3">
      <c r="M257" s="17"/>
      <c r="N257" s="18"/>
      <c r="O257" s="18"/>
      <c r="P257" s="26"/>
      <c r="Q257" s="19"/>
      <c r="R257" s="18"/>
      <c r="S257" s="16"/>
    </row>
    <row r="258" spans="13:19" x14ac:dyDescent="0.3">
      <c r="M258" s="17"/>
      <c r="N258" s="18"/>
      <c r="O258" s="18"/>
      <c r="P258" s="26"/>
      <c r="Q258" s="19"/>
      <c r="R258" s="18"/>
      <c r="S258" s="16"/>
    </row>
    <row r="259" spans="13:19" x14ac:dyDescent="0.3">
      <c r="M259" s="17"/>
      <c r="N259" s="18"/>
      <c r="O259" s="18"/>
      <c r="P259" s="26"/>
      <c r="Q259" s="19"/>
      <c r="R259" s="18"/>
      <c r="S259" s="16"/>
    </row>
    <row r="260" spans="13:19" x14ac:dyDescent="0.3">
      <c r="M260" s="17"/>
      <c r="N260" s="18"/>
      <c r="O260" s="18"/>
      <c r="P260" s="26"/>
      <c r="Q260" s="19"/>
      <c r="R260" s="18"/>
      <c r="S260" s="16"/>
    </row>
    <row r="261" spans="13:19" x14ac:dyDescent="0.3">
      <c r="M261" s="17"/>
      <c r="N261" s="18"/>
      <c r="O261" s="18"/>
      <c r="P261" s="26"/>
      <c r="Q261" s="19"/>
      <c r="R261" s="18"/>
      <c r="S261" s="16"/>
    </row>
    <row r="262" spans="13:19" x14ac:dyDescent="0.3">
      <c r="M262" s="17"/>
      <c r="N262" s="18"/>
      <c r="O262" s="18"/>
      <c r="P262" s="26"/>
      <c r="Q262" s="19"/>
      <c r="R262" s="18"/>
      <c r="S262" s="16"/>
    </row>
    <row r="263" spans="13:19" x14ac:dyDescent="0.3">
      <c r="M263" s="17"/>
      <c r="N263" s="18"/>
      <c r="O263" s="18"/>
      <c r="P263" s="26"/>
      <c r="Q263" s="19"/>
      <c r="R263" s="18"/>
      <c r="S263" s="16"/>
    </row>
    <row r="264" spans="13:19" x14ac:dyDescent="0.3">
      <c r="M264" s="17"/>
      <c r="N264" s="18"/>
      <c r="O264" s="18"/>
      <c r="P264" s="26"/>
      <c r="Q264" s="19"/>
      <c r="R264" s="18"/>
      <c r="S264" s="16"/>
    </row>
    <row r="265" spans="13:19" x14ac:dyDescent="0.3">
      <c r="M265" s="17"/>
      <c r="N265" s="18"/>
      <c r="O265" s="18"/>
      <c r="P265" s="26"/>
      <c r="Q265" s="19"/>
      <c r="R265" s="18"/>
      <c r="S265" s="16"/>
    </row>
    <row r="266" spans="13:19" x14ac:dyDescent="0.3">
      <c r="M266" s="17"/>
      <c r="N266" s="18"/>
      <c r="O266" s="18"/>
      <c r="P266" s="26"/>
      <c r="Q266" s="19"/>
      <c r="R266" s="18"/>
      <c r="S266" s="16"/>
    </row>
    <row r="267" spans="13:19" x14ac:dyDescent="0.3">
      <c r="M267" s="17"/>
      <c r="N267" s="18"/>
      <c r="O267" s="18"/>
      <c r="P267" s="26"/>
      <c r="Q267" s="19"/>
      <c r="R267" s="18"/>
      <c r="S267" s="16"/>
    </row>
    <row r="268" spans="13:19" x14ac:dyDescent="0.3">
      <c r="M268" s="17"/>
      <c r="N268" s="18"/>
      <c r="O268" s="18"/>
      <c r="P268" s="26"/>
      <c r="Q268" s="19"/>
      <c r="R268" s="18"/>
      <c r="S268" s="16"/>
    </row>
    <row r="269" spans="13:19" x14ac:dyDescent="0.3">
      <c r="M269" s="17"/>
      <c r="N269" s="18"/>
      <c r="O269" s="18"/>
      <c r="P269" s="26"/>
      <c r="Q269" s="19"/>
      <c r="R269" s="18"/>
      <c r="S269" s="16"/>
    </row>
    <row r="270" spans="13:19" x14ac:dyDescent="0.3">
      <c r="M270" s="17"/>
      <c r="N270" s="18"/>
      <c r="O270" s="18"/>
      <c r="P270" s="26"/>
      <c r="Q270" s="19"/>
      <c r="R270" s="18"/>
      <c r="S270" s="16"/>
    </row>
    <row r="271" spans="13:19" x14ac:dyDescent="0.3">
      <c r="M271" s="17"/>
      <c r="N271" s="18"/>
      <c r="O271" s="18"/>
      <c r="P271" s="26"/>
      <c r="Q271" s="19"/>
      <c r="R271" s="18"/>
      <c r="S271" s="16"/>
    </row>
    <row r="272" spans="13:19" x14ac:dyDescent="0.3">
      <c r="M272" s="17"/>
      <c r="N272" s="18"/>
      <c r="O272" s="18"/>
      <c r="P272" s="26"/>
      <c r="Q272" s="19"/>
      <c r="R272" s="18"/>
      <c r="S272" s="16"/>
    </row>
    <row r="273" spans="13:19" x14ac:dyDescent="0.3">
      <c r="M273" s="17"/>
      <c r="N273" s="18"/>
      <c r="O273" s="18"/>
      <c r="P273" s="26"/>
      <c r="Q273" s="19"/>
      <c r="R273" s="18"/>
      <c r="S273" s="16"/>
    </row>
    <row r="274" spans="13:19" x14ac:dyDescent="0.3">
      <c r="M274" s="17"/>
      <c r="N274" s="18"/>
      <c r="O274" s="18"/>
      <c r="P274" s="26"/>
      <c r="Q274" s="19"/>
      <c r="R274" s="18"/>
      <c r="S274" s="16"/>
    </row>
    <row r="275" spans="13:19" x14ac:dyDescent="0.3">
      <c r="M275" s="17"/>
      <c r="N275" s="18"/>
      <c r="O275" s="18"/>
      <c r="P275" s="26"/>
      <c r="Q275" s="19"/>
      <c r="R275" s="18"/>
      <c r="S275" s="16"/>
    </row>
    <row r="276" spans="13:19" x14ac:dyDescent="0.3">
      <c r="M276" s="17"/>
      <c r="N276" s="18"/>
      <c r="O276" s="18"/>
      <c r="P276" s="26"/>
      <c r="Q276" s="19"/>
      <c r="R276" s="18"/>
      <c r="S276" s="16"/>
    </row>
    <row r="277" spans="13:19" x14ac:dyDescent="0.3">
      <c r="M277" s="17"/>
      <c r="N277" s="18"/>
      <c r="O277" s="18"/>
      <c r="P277" s="26"/>
      <c r="Q277" s="19"/>
      <c r="R277" s="18"/>
      <c r="S277" s="16"/>
    </row>
    <row r="278" spans="13:19" x14ac:dyDescent="0.3">
      <c r="M278" s="17"/>
      <c r="N278" s="18"/>
      <c r="O278" s="18"/>
      <c r="P278" s="26"/>
      <c r="Q278" s="19"/>
      <c r="R278" s="18"/>
      <c r="S278" s="16"/>
    </row>
    <row r="279" spans="13:19" x14ac:dyDescent="0.3">
      <c r="M279" s="17"/>
      <c r="N279" s="18"/>
      <c r="O279" s="18"/>
      <c r="P279" s="26"/>
      <c r="Q279" s="19"/>
      <c r="R279" s="18"/>
      <c r="S279" s="16"/>
    </row>
    <row r="280" spans="13:19" x14ac:dyDescent="0.3">
      <c r="M280" s="17"/>
      <c r="N280" s="18"/>
      <c r="O280" s="18"/>
      <c r="P280" s="26"/>
      <c r="Q280" s="19"/>
      <c r="R280" s="18"/>
      <c r="S280" s="16"/>
    </row>
    <row r="281" spans="13:19" x14ac:dyDescent="0.3">
      <c r="M281" s="17"/>
      <c r="N281" s="18"/>
      <c r="O281" s="18"/>
      <c r="P281" s="26"/>
      <c r="Q281" s="19"/>
      <c r="R281" s="18"/>
      <c r="S281" s="16"/>
    </row>
    <row r="282" spans="13:19" x14ac:dyDescent="0.3">
      <c r="M282" s="17"/>
      <c r="N282" s="18"/>
      <c r="O282" s="18"/>
      <c r="P282" s="26"/>
      <c r="Q282" s="19"/>
      <c r="R282" s="18"/>
      <c r="S282" s="16"/>
    </row>
    <row r="283" spans="13:19" x14ac:dyDescent="0.3">
      <c r="M283" s="17"/>
      <c r="N283" s="18"/>
      <c r="O283" s="18"/>
      <c r="P283" s="26"/>
      <c r="Q283" s="19"/>
      <c r="R283" s="18"/>
      <c r="S283" s="16"/>
    </row>
    <row r="284" spans="13:19" x14ac:dyDescent="0.3">
      <c r="M284" s="17"/>
      <c r="N284" s="18"/>
      <c r="O284" s="18"/>
      <c r="P284" s="26"/>
      <c r="Q284" s="19"/>
      <c r="R284" s="18"/>
      <c r="S284" s="16"/>
    </row>
    <row r="285" spans="13:19" x14ac:dyDescent="0.3">
      <c r="M285" s="17"/>
      <c r="N285" s="18"/>
      <c r="O285" s="18"/>
      <c r="P285" s="26"/>
      <c r="Q285" s="19"/>
      <c r="R285" s="18"/>
      <c r="S285" s="16"/>
    </row>
    <row r="286" spans="13:19" x14ac:dyDescent="0.3">
      <c r="M286" s="17"/>
      <c r="N286" s="18"/>
      <c r="O286" s="18"/>
      <c r="P286" s="26"/>
      <c r="Q286" s="19"/>
      <c r="R286" s="18"/>
      <c r="S286" s="16"/>
    </row>
    <row r="287" spans="13:19" x14ac:dyDescent="0.3">
      <c r="M287" s="17"/>
      <c r="N287" s="18"/>
      <c r="O287" s="18"/>
      <c r="P287" s="26"/>
      <c r="Q287" s="19"/>
      <c r="R287" s="18"/>
      <c r="S287" s="16"/>
    </row>
    <row r="288" spans="13:19" x14ac:dyDescent="0.3">
      <c r="M288" s="17"/>
      <c r="N288" s="18"/>
      <c r="O288" s="18"/>
      <c r="P288" s="26"/>
      <c r="Q288" s="19"/>
      <c r="R288" s="18"/>
      <c r="S288" s="16"/>
    </row>
    <row r="289" spans="13:19" x14ac:dyDescent="0.3">
      <c r="M289" s="17"/>
      <c r="N289" s="18"/>
      <c r="O289" s="18"/>
      <c r="P289" s="26"/>
      <c r="Q289" s="19"/>
      <c r="R289" s="18"/>
      <c r="S289" s="16"/>
    </row>
    <row r="290" spans="13:19" x14ac:dyDescent="0.3">
      <c r="M290" s="17"/>
      <c r="N290" s="18"/>
      <c r="O290" s="18"/>
      <c r="P290" s="26"/>
      <c r="Q290" s="19"/>
      <c r="R290" s="18"/>
      <c r="S290" s="16"/>
    </row>
    <row r="291" spans="13:19" x14ac:dyDescent="0.3">
      <c r="M291" s="17"/>
      <c r="N291" s="18"/>
      <c r="O291" s="18"/>
      <c r="P291" s="26"/>
      <c r="Q291" s="19"/>
      <c r="R291" s="18"/>
      <c r="S291" s="16"/>
    </row>
    <row r="292" spans="13:19" x14ac:dyDescent="0.3">
      <c r="M292" s="17"/>
      <c r="N292" s="18"/>
      <c r="O292" s="18"/>
      <c r="P292" s="26"/>
      <c r="Q292" s="19"/>
      <c r="R292" s="18"/>
      <c r="S292" s="16"/>
    </row>
    <row r="293" spans="13:19" x14ac:dyDescent="0.3">
      <c r="M293" s="17"/>
      <c r="N293" s="18"/>
      <c r="O293" s="18"/>
      <c r="P293" s="26"/>
      <c r="Q293" s="19"/>
      <c r="R293" s="18"/>
      <c r="S293" s="16"/>
    </row>
    <row r="294" spans="13:19" x14ac:dyDescent="0.3">
      <c r="M294" s="17"/>
      <c r="N294" s="18"/>
      <c r="O294" s="18"/>
      <c r="P294" s="26"/>
      <c r="Q294" s="19"/>
      <c r="R294" s="18"/>
      <c r="S294" s="16"/>
    </row>
    <row r="295" spans="13:19" x14ac:dyDescent="0.3">
      <c r="M295" s="17"/>
      <c r="N295" s="18"/>
      <c r="O295" s="18"/>
      <c r="P295" s="26"/>
      <c r="Q295" s="19"/>
      <c r="R295" s="18"/>
      <c r="S295" s="16"/>
    </row>
    <row r="296" spans="13:19" x14ac:dyDescent="0.3">
      <c r="M296" s="17"/>
      <c r="N296" s="18"/>
      <c r="O296" s="18"/>
      <c r="P296" s="26"/>
      <c r="Q296" s="19"/>
      <c r="R296" s="18"/>
      <c r="S296" s="16"/>
    </row>
    <row r="297" spans="13:19" x14ac:dyDescent="0.3">
      <c r="M297" s="17"/>
      <c r="N297" s="18"/>
      <c r="O297" s="18"/>
      <c r="P297" s="26"/>
      <c r="Q297" s="19"/>
      <c r="R297" s="18"/>
      <c r="S297" s="16"/>
    </row>
    <row r="298" spans="13:19" x14ac:dyDescent="0.3">
      <c r="M298" s="17"/>
      <c r="N298" s="18"/>
      <c r="O298" s="18"/>
      <c r="P298" s="26"/>
      <c r="Q298" s="19"/>
      <c r="R298" s="18"/>
      <c r="S298" s="16"/>
    </row>
    <row r="299" spans="13:19" x14ac:dyDescent="0.3">
      <c r="M299" s="17"/>
      <c r="N299" s="18"/>
      <c r="O299" s="18"/>
      <c r="P299" s="26"/>
      <c r="Q299" s="19"/>
      <c r="R299" s="18"/>
      <c r="S299" s="16"/>
    </row>
    <row r="300" spans="13:19" x14ac:dyDescent="0.3">
      <c r="M300" s="17"/>
      <c r="N300" s="18"/>
      <c r="O300" s="18"/>
      <c r="P300" s="26"/>
      <c r="Q300" s="19"/>
      <c r="R300" s="18"/>
      <c r="S300" s="16"/>
    </row>
    <row r="301" spans="13:19" x14ac:dyDescent="0.3">
      <c r="M301" s="17"/>
      <c r="N301" s="18"/>
      <c r="O301" s="18"/>
      <c r="P301" s="26"/>
      <c r="Q301" s="19"/>
      <c r="R301" s="18"/>
      <c r="S301" s="16"/>
    </row>
    <row r="302" spans="13:19" x14ac:dyDescent="0.3">
      <c r="M302" s="17"/>
      <c r="N302" s="18"/>
      <c r="O302" s="18"/>
      <c r="P302" s="26"/>
      <c r="Q302" s="19"/>
      <c r="R302" s="18"/>
      <c r="S302" s="16"/>
    </row>
    <row r="303" spans="13:19" x14ac:dyDescent="0.3">
      <c r="M303" s="17"/>
      <c r="N303" s="18"/>
      <c r="O303" s="18"/>
      <c r="P303" s="26"/>
      <c r="Q303" s="19"/>
      <c r="R303" s="18"/>
      <c r="S303" s="16"/>
    </row>
    <row r="304" spans="13:19" x14ac:dyDescent="0.3">
      <c r="M304" s="17"/>
      <c r="N304" s="18"/>
      <c r="O304" s="18"/>
      <c r="P304" s="26"/>
      <c r="Q304" s="19"/>
      <c r="R304" s="18"/>
      <c r="S304" s="16"/>
    </row>
    <row r="305" spans="13:19" x14ac:dyDescent="0.3">
      <c r="M305" s="17"/>
      <c r="N305" s="18"/>
      <c r="O305" s="18"/>
      <c r="P305" s="26"/>
      <c r="Q305" s="19"/>
      <c r="R305" s="18"/>
      <c r="S305" s="16"/>
    </row>
    <row r="306" spans="13:19" x14ac:dyDescent="0.3">
      <c r="M306" s="17"/>
      <c r="N306" s="18"/>
      <c r="O306" s="18"/>
      <c r="P306" s="26"/>
      <c r="Q306" s="19"/>
      <c r="R306" s="18"/>
      <c r="S306" s="16"/>
    </row>
    <row r="307" spans="13:19" x14ac:dyDescent="0.3">
      <c r="M307" s="17"/>
      <c r="N307" s="18"/>
      <c r="O307" s="18"/>
      <c r="P307" s="26"/>
      <c r="Q307" s="19"/>
      <c r="R307" s="18"/>
      <c r="S307" s="16"/>
    </row>
    <row r="308" spans="13:19" x14ac:dyDescent="0.3">
      <c r="M308" s="17"/>
      <c r="N308" s="18"/>
      <c r="O308" s="18"/>
      <c r="P308" s="26"/>
      <c r="Q308" s="19"/>
      <c r="R308" s="18"/>
      <c r="S308" s="16"/>
    </row>
    <row r="309" spans="13:19" x14ac:dyDescent="0.3">
      <c r="M309" s="17"/>
      <c r="N309" s="18"/>
      <c r="O309" s="18"/>
      <c r="P309" s="26"/>
      <c r="Q309" s="19"/>
      <c r="R309" s="18"/>
      <c r="S309" s="16"/>
    </row>
    <row r="310" spans="13:19" x14ac:dyDescent="0.3">
      <c r="M310" s="17"/>
      <c r="N310" s="18"/>
      <c r="O310" s="18"/>
      <c r="P310" s="26"/>
      <c r="Q310" s="19"/>
      <c r="R310" s="18"/>
      <c r="S310" s="16"/>
    </row>
    <row r="311" spans="13:19" x14ac:dyDescent="0.3">
      <c r="M311" s="17"/>
      <c r="N311" s="18"/>
      <c r="O311" s="18"/>
      <c r="P311" s="26"/>
      <c r="Q311" s="19"/>
      <c r="R311" s="18"/>
      <c r="S311" s="16"/>
    </row>
    <row r="312" spans="13:19" x14ac:dyDescent="0.3">
      <c r="M312" s="17"/>
      <c r="N312" s="18"/>
      <c r="O312" s="18"/>
      <c r="P312" s="26"/>
      <c r="Q312" s="19"/>
      <c r="R312" s="18"/>
      <c r="S312" s="16"/>
    </row>
    <row r="313" spans="13:19" x14ac:dyDescent="0.3">
      <c r="M313" s="17"/>
      <c r="N313" s="18"/>
      <c r="O313" s="18"/>
      <c r="P313" s="26"/>
      <c r="Q313" s="19"/>
      <c r="R313" s="18"/>
      <c r="S313" s="16"/>
    </row>
    <row r="314" spans="13:19" x14ac:dyDescent="0.3">
      <c r="M314" s="17"/>
      <c r="N314" s="18"/>
      <c r="O314" s="18"/>
      <c r="P314" s="26"/>
      <c r="Q314" s="19"/>
      <c r="R314" s="18"/>
      <c r="S314" s="16"/>
    </row>
    <row r="315" spans="13:19" x14ac:dyDescent="0.3">
      <c r="M315" s="17"/>
      <c r="N315" s="18"/>
      <c r="O315" s="18"/>
      <c r="P315" s="26"/>
      <c r="Q315" s="19"/>
      <c r="R315" s="18"/>
      <c r="S315" s="16"/>
    </row>
    <row r="316" spans="13:19" x14ac:dyDescent="0.3">
      <c r="M316" s="17"/>
      <c r="N316" s="18"/>
      <c r="O316" s="18"/>
      <c r="P316" s="26"/>
      <c r="Q316" s="19"/>
      <c r="R316" s="18"/>
      <c r="S316" s="16"/>
    </row>
    <row r="317" spans="13:19" x14ac:dyDescent="0.3">
      <c r="M317" s="17"/>
      <c r="N317" s="18"/>
      <c r="O317" s="18"/>
      <c r="P317" s="26"/>
      <c r="Q317" s="19"/>
      <c r="R317" s="18"/>
      <c r="S317" s="16"/>
    </row>
    <row r="318" spans="13:19" x14ac:dyDescent="0.3">
      <c r="M318" s="17"/>
      <c r="N318" s="18"/>
      <c r="O318" s="18"/>
      <c r="P318" s="26"/>
      <c r="Q318" s="19"/>
      <c r="R318" s="18"/>
      <c r="S318" s="16"/>
    </row>
    <row r="319" spans="13:19" x14ac:dyDescent="0.3">
      <c r="M319" s="17"/>
      <c r="N319" s="18"/>
      <c r="O319" s="18"/>
      <c r="P319" s="26"/>
      <c r="Q319" s="19"/>
      <c r="R319" s="18"/>
      <c r="S319" s="16"/>
    </row>
    <row r="320" spans="13:19" x14ac:dyDescent="0.3">
      <c r="M320" s="17"/>
      <c r="N320" s="18"/>
      <c r="O320" s="18"/>
      <c r="P320" s="26"/>
      <c r="Q320" s="19"/>
      <c r="R320" s="18"/>
      <c r="S320" s="16"/>
    </row>
    <row r="321" spans="13:19" x14ac:dyDescent="0.3">
      <c r="M321" s="17"/>
      <c r="N321" s="18"/>
      <c r="O321" s="18"/>
      <c r="P321" s="26"/>
      <c r="Q321" s="19"/>
      <c r="R321" s="18"/>
      <c r="S321" s="16"/>
    </row>
    <row r="322" spans="13:19" x14ac:dyDescent="0.3">
      <c r="M322" s="17"/>
      <c r="N322" s="18"/>
      <c r="O322" s="18"/>
      <c r="P322" s="26"/>
      <c r="Q322" s="19"/>
      <c r="R322" s="18"/>
      <c r="S322" s="16"/>
    </row>
    <row r="323" spans="13:19" x14ac:dyDescent="0.3">
      <c r="M323" s="17"/>
      <c r="N323" s="18"/>
      <c r="O323" s="18"/>
      <c r="P323" s="26"/>
      <c r="Q323" s="19"/>
      <c r="R323" s="18"/>
      <c r="S323" s="16"/>
    </row>
    <row r="324" spans="13:19" x14ac:dyDescent="0.3">
      <c r="M324" s="17"/>
      <c r="N324" s="18"/>
      <c r="O324" s="18"/>
      <c r="P324" s="26"/>
      <c r="Q324" s="19"/>
      <c r="R324" s="18"/>
      <c r="S324" s="16"/>
    </row>
    <row r="325" spans="13:19" x14ac:dyDescent="0.3">
      <c r="M325" s="17"/>
      <c r="N325" s="18"/>
      <c r="O325" s="18"/>
      <c r="P325" s="26"/>
      <c r="Q325" s="19"/>
      <c r="R325" s="18"/>
      <c r="S325" s="16"/>
    </row>
    <row r="326" spans="13:19" x14ac:dyDescent="0.3">
      <c r="M326" s="17"/>
      <c r="N326" s="18"/>
      <c r="O326" s="18"/>
      <c r="P326" s="26"/>
      <c r="Q326" s="19"/>
      <c r="R326" s="18"/>
      <c r="S326" s="16"/>
    </row>
    <row r="327" spans="13:19" x14ac:dyDescent="0.3">
      <c r="M327" s="17"/>
      <c r="N327" s="18"/>
      <c r="O327" s="18"/>
      <c r="P327" s="26"/>
      <c r="Q327" s="19"/>
      <c r="R327" s="18"/>
      <c r="S327" s="16"/>
    </row>
    <row r="328" spans="13:19" x14ac:dyDescent="0.3">
      <c r="M328" s="17"/>
      <c r="N328" s="18"/>
      <c r="O328" s="18"/>
      <c r="P328" s="26"/>
      <c r="Q328" s="19"/>
      <c r="R328" s="18"/>
      <c r="S328" s="16"/>
    </row>
    <row r="329" spans="13:19" x14ac:dyDescent="0.3">
      <c r="M329" s="17"/>
      <c r="N329" s="18"/>
      <c r="O329" s="18"/>
      <c r="P329" s="26"/>
      <c r="Q329" s="19"/>
      <c r="R329" s="18"/>
      <c r="S329" s="16"/>
    </row>
    <row r="330" spans="13:19" x14ac:dyDescent="0.3">
      <c r="M330" s="17"/>
      <c r="N330" s="18"/>
      <c r="O330" s="18"/>
      <c r="P330" s="26"/>
      <c r="Q330" s="19"/>
      <c r="R330" s="18"/>
      <c r="S330" s="16"/>
    </row>
    <row r="331" spans="13:19" x14ac:dyDescent="0.3">
      <c r="M331" s="17"/>
      <c r="N331" s="18"/>
      <c r="O331" s="18"/>
      <c r="P331" s="26"/>
      <c r="Q331" s="19"/>
      <c r="R331" s="18"/>
      <c r="S331" s="16"/>
    </row>
    <row r="332" spans="13:19" x14ac:dyDescent="0.3">
      <c r="M332" s="17"/>
      <c r="N332" s="18"/>
      <c r="O332" s="18"/>
      <c r="P332" s="26"/>
      <c r="Q332" s="19"/>
      <c r="R332" s="18"/>
      <c r="S332" s="16"/>
    </row>
    <row r="333" spans="13:19" x14ac:dyDescent="0.3">
      <c r="M333" s="17"/>
      <c r="N333" s="18"/>
      <c r="O333" s="18"/>
      <c r="P333" s="26"/>
      <c r="Q333" s="19"/>
      <c r="R333" s="18"/>
      <c r="S333" s="16"/>
    </row>
    <row r="334" spans="13:19" x14ac:dyDescent="0.3">
      <c r="M334" s="17"/>
      <c r="N334" s="18"/>
      <c r="O334" s="18"/>
      <c r="P334" s="26"/>
      <c r="Q334" s="19"/>
      <c r="R334" s="18"/>
      <c r="S334" s="16"/>
    </row>
    <row r="335" spans="13:19" x14ac:dyDescent="0.3">
      <c r="M335" s="17"/>
      <c r="N335" s="18"/>
      <c r="O335" s="18"/>
      <c r="P335" s="26"/>
      <c r="Q335" s="19"/>
      <c r="R335" s="18"/>
      <c r="S335" s="16"/>
    </row>
    <row r="336" spans="13:19" x14ac:dyDescent="0.3">
      <c r="M336" s="17"/>
      <c r="N336" s="18"/>
      <c r="O336" s="18"/>
      <c r="P336" s="26"/>
      <c r="Q336" s="19"/>
      <c r="R336" s="18"/>
      <c r="S336" s="16"/>
    </row>
    <row r="337" spans="13:19" x14ac:dyDescent="0.3">
      <c r="M337" s="17"/>
      <c r="N337" s="18"/>
      <c r="O337" s="18"/>
      <c r="P337" s="26"/>
      <c r="Q337" s="19"/>
      <c r="R337" s="18"/>
      <c r="S337" s="16"/>
    </row>
    <row r="338" spans="13:19" x14ac:dyDescent="0.3">
      <c r="M338" s="17"/>
      <c r="N338" s="18"/>
      <c r="O338" s="18"/>
      <c r="P338" s="26"/>
      <c r="Q338" s="19"/>
      <c r="R338" s="18"/>
      <c r="S338" s="16"/>
    </row>
    <row r="339" spans="13:19" x14ac:dyDescent="0.3">
      <c r="M339" s="17"/>
      <c r="N339" s="18"/>
      <c r="O339" s="18"/>
      <c r="P339" s="26"/>
      <c r="Q339" s="19"/>
      <c r="R339" s="18"/>
      <c r="S339" s="16"/>
    </row>
    <row r="340" spans="13:19" x14ac:dyDescent="0.3">
      <c r="M340" s="17"/>
      <c r="N340" s="18"/>
      <c r="O340" s="18"/>
      <c r="P340" s="26"/>
      <c r="Q340" s="19"/>
      <c r="R340" s="18"/>
      <c r="S340" s="16"/>
    </row>
    <row r="341" spans="13:19" x14ac:dyDescent="0.3">
      <c r="M341" s="17"/>
      <c r="N341" s="18"/>
      <c r="O341" s="18"/>
      <c r="P341" s="26"/>
      <c r="Q341" s="19"/>
      <c r="R341" s="18"/>
      <c r="S341" s="16"/>
    </row>
    <row r="342" spans="13:19" x14ac:dyDescent="0.3">
      <c r="M342" s="17"/>
      <c r="N342" s="18"/>
      <c r="O342" s="18"/>
      <c r="P342" s="26"/>
      <c r="Q342" s="19"/>
      <c r="R342" s="18"/>
      <c r="S342" s="16"/>
    </row>
    <row r="343" spans="13:19" x14ac:dyDescent="0.3">
      <c r="M343" s="17"/>
      <c r="N343" s="18"/>
      <c r="O343" s="18"/>
      <c r="P343" s="26"/>
      <c r="Q343" s="19"/>
      <c r="R343" s="18"/>
      <c r="S343" s="16"/>
    </row>
    <row r="344" spans="13:19" x14ac:dyDescent="0.3">
      <c r="M344" s="17"/>
      <c r="N344" s="18"/>
      <c r="O344" s="18"/>
      <c r="P344" s="26"/>
      <c r="Q344" s="19"/>
      <c r="R344" s="18"/>
      <c r="S344" s="16"/>
    </row>
    <row r="345" spans="13:19" x14ac:dyDescent="0.3">
      <c r="M345" s="17"/>
      <c r="N345" s="18"/>
      <c r="O345" s="18"/>
      <c r="P345" s="26"/>
      <c r="Q345" s="19"/>
      <c r="R345" s="18"/>
      <c r="S345" s="16"/>
    </row>
    <row r="346" spans="13:19" x14ac:dyDescent="0.3">
      <c r="M346" s="17"/>
      <c r="N346" s="18"/>
      <c r="O346" s="18"/>
      <c r="P346" s="26"/>
      <c r="Q346" s="19"/>
      <c r="R346" s="18"/>
      <c r="S346" s="16"/>
    </row>
    <row r="347" spans="13:19" x14ac:dyDescent="0.3">
      <c r="M347" s="17"/>
      <c r="N347" s="18"/>
      <c r="O347" s="18"/>
      <c r="P347" s="26"/>
      <c r="Q347" s="19"/>
      <c r="R347" s="18"/>
      <c r="S347" s="16"/>
    </row>
    <row r="348" spans="13:19" x14ac:dyDescent="0.3">
      <c r="M348" s="17"/>
      <c r="N348" s="18"/>
      <c r="O348" s="18"/>
      <c r="P348" s="26"/>
      <c r="Q348" s="19"/>
      <c r="R348" s="18"/>
      <c r="S348" s="16"/>
    </row>
    <row r="349" spans="13:19" x14ac:dyDescent="0.3">
      <c r="M349" s="17"/>
      <c r="N349" s="18"/>
      <c r="O349" s="18"/>
      <c r="P349" s="26"/>
      <c r="Q349" s="19"/>
      <c r="R349" s="18"/>
      <c r="S349" s="16"/>
    </row>
    <row r="350" spans="13:19" x14ac:dyDescent="0.3">
      <c r="M350" s="17"/>
      <c r="N350" s="18"/>
      <c r="O350" s="18"/>
      <c r="P350" s="26"/>
      <c r="Q350" s="19"/>
      <c r="R350" s="18"/>
      <c r="S350" s="16"/>
    </row>
    <row r="351" spans="13:19" x14ac:dyDescent="0.3">
      <c r="M351" s="17"/>
      <c r="N351" s="18"/>
      <c r="O351" s="18"/>
      <c r="P351" s="26"/>
      <c r="Q351" s="19"/>
      <c r="R351" s="18"/>
      <c r="S351" s="16"/>
    </row>
    <row r="352" spans="13:19" x14ac:dyDescent="0.3">
      <c r="M352" s="17"/>
      <c r="N352" s="18"/>
      <c r="O352" s="18"/>
      <c r="P352" s="26"/>
      <c r="Q352" s="19"/>
      <c r="R352" s="18"/>
      <c r="S352" s="16"/>
    </row>
    <row r="353" spans="13:19" x14ac:dyDescent="0.3">
      <c r="M353" s="17"/>
      <c r="N353" s="18"/>
      <c r="O353" s="18"/>
      <c r="P353" s="26"/>
      <c r="Q353" s="19"/>
      <c r="R353" s="18"/>
      <c r="S353" s="16"/>
    </row>
    <row r="354" spans="13:19" x14ac:dyDescent="0.3">
      <c r="M354" s="17"/>
      <c r="N354" s="18"/>
      <c r="O354" s="18"/>
      <c r="P354" s="26"/>
      <c r="Q354" s="19"/>
      <c r="R354" s="18"/>
      <c r="S354" s="16"/>
    </row>
    <row r="355" spans="13:19" x14ac:dyDescent="0.3">
      <c r="M355" s="17"/>
      <c r="N355" s="18"/>
      <c r="O355" s="18"/>
      <c r="P355" s="26"/>
      <c r="Q355" s="19"/>
      <c r="R355" s="18"/>
      <c r="S355" s="16"/>
    </row>
    <row r="356" spans="13:19" x14ac:dyDescent="0.3">
      <c r="M356" s="17"/>
      <c r="N356" s="18"/>
      <c r="O356" s="18"/>
      <c r="P356" s="26"/>
      <c r="Q356" s="19"/>
      <c r="R356" s="18"/>
      <c r="S356" s="16"/>
    </row>
    <row r="357" spans="13:19" x14ac:dyDescent="0.3">
      <c r="M357" s="17"/>
      <c r="N357" s="18"/>
      <c r="O357" s="18"/>
      <c r="P357" s="26"/>
      <c r="Q357" s="19"/>
      <c r="R357" s="18"/>
      <c r="S357" s="16"/>
    </row>
    <row r="358" spans="13:19" x14ac:dyDescent="0.3">
      <c r="M358" s="17"/>
      <c r="N358" s="18"/>
      <c r="O358" s="18"/>
      <c r="P358" s="26"/>
      <c r="Q358" s="19"/>
      <c r="R358" s="18"/>
      <c r="S358" s="16"/>
    </row>
    <row r="359" spans="13:19" x14ac:dyDescent="0.3">
      <c r="M359" s="17"/>
      <c r="N359" s="18"/>
      <c r="O359" s="18"/>
      <c r="P359" s="26"/>
      <c r="Q359" s="19"/>
      <c r="R359" s="18"/>
      <c r="S359" s="16"/>
    </row>
    <row r="360" spans="13:19" x14ac:dyDescent="0.3">
      <c r="N360" s="4"/>
      <c r="O360" s="4"/>
      <c r="P360" s="4"/>
    </row>
    <row r="361" spans="13:19" x14ac:dyDescent="0.3">
      <c r="N361" s="4"/>
      <c r="O361" s="4"/>
      <c r="P361" s="4"/>
    </row>
    <row r="362" spans="13:19" x14ac:dyDescent="0.3">
      <c r="N362" s="4"/>
      <c r="O362" s="4"/>
      <c r="P362" s="4"/>
    </row>
    <row r="363" spans="13:19" x14ac:dyDescent="0.3">
      <c r="N363" s="4"/>
      <c r="O363" s="4"/>
      <c r="P363" s="4"/>
    </row>
    <row r="364" spans="13:19" x14ac:dyDescent="0.3">
      <c r="N364" s="4"/>
      <c r="O364" s="4"/>
      <c r="P364" s="4"/>
    </row>
    <row r="365" spans="13:19" x14ac:dyDescent="0.3">
      <c r="N365" s="4"/>
      <c r="O365" s="4"/>
      <c r="P365" s="4"/>
    </row>
    <row r="366" spans="13:19" x14ac:dyDescent="0.3">
      <c r="N366" s="4"/>
      <c r="O366" s="4"/>
      <c r="P366" s="4"/>
    </row>
    <row r="367" spans="13:19" x14ac:dyDescent="0.3">
      <c r="N367" s="4"/>
      <c r="O367" s="4"/>
      <c r="P367" s="4"/>
    </row>
    <row r="368" spans="13:19" x14ac:dyDescent="0.3">
      <c r="N368" s="4"/>
      <c r="O368" s="4"/>
      <c r="P368" s="4"/>
    </row>
    <row r="369" spans="14:16" x14ac:dyDescent="0.3">
      <c r="N369" s="4"/>
      <c r="O369" s="4"/>
      <c r="P369" s="4"/>
    </row>
    <row r="370" spans="14:16" x14ac:dyDescent="0.3">
      <c r="N370" s="4"/>
      <c r="O370" s="4"/>
      <c r="P370" s="4"/>
    </row>
    <row r="371" spans="14:16" x14ac:dyDescent="0.3">
      <c r="N371" s="4"/>
      <c r="O371" s="4"/>
      <c r="P371" s="4"/>
    </row>
    <row r="372" spans="14:16" x14ac:dyDescent="0.3">
      <c r="N372" s="4"/>
      <c r="O372" s="4"/>
      <c r="P372" s="4"/>
    </row>
    <row r="373" spans="14:16" x14ac:dyDescent="0.3">
      <c r="N373" s="4"/>
      <c r="O373" s="4"/>
      <c r="P373" s="4"/>
    </row>
    <row r="374" spans="14:16" x14ac:dyDescent="0.3">
      <c r="N374" s="4"/>
      <c r="O374" s="4"/>
      <c r="P374" s="4"/>
    </row>
    <row r="375" spans="14:16" x14ac:dyDescent="0.3">
      <c r="N375" s="4"/>
      <c r="O375" s="4"/>
      <c r="P375" s="4"/>
    </row>
    <row r="376" spans="14:16" x14ac:dyDescent="0.3">
      <c r="N376" s="4"/>
      <c r="O376" s="4"/>
      <c r="P376" s="4"/>
    </row>
    <row r="377" spans="14:16" x14ac:dyDescent="0.3">
      <c r="N377" s="4"/>
      <c r="O377" s="4"/>
      <c r="P377" s="4"/>
    </row>
    <row r="378" spans="14:16" x14ac:dyDescent="0.3">
      <c r="N378" s="4"/>
      <c r="O378" s="4"/>
      <c r="P378" s="4"/>
    </row>
    <row r="379" spans="14:16" x14ac:dyDescent="0.3">
      <c r="N379" s="4"/>
      <c r="O379" s="4"/>
      <c r="P379" s="4"/>
    </row>
    <row r="380" spans="14:16" x14ac:dyDescent="0.3">
      <c r="N380" s="4"/>
      <c r="O380" s="4"/>
      <c r="P380" s="4"/>
    </row>
    <row r="381" spans="14:16" x14ac:dyDescent="0.3">
      <c r="N381" s="4"/>
      <c r="O381" s="4"/>
      <c r="P381" s="4"/>
    </row>
    <row r="382" spans="14:16" x14ac:dyDescent="0.3">
      <c r="N382" s="4"/>
      <c r="O382" s="4"/>
      <c r="P382" s="4"/>
    </row>
    <row r="383" spans="14:16" x14ac:dyDescent="0.3">
      <c r="N383" s="4"/>
      <c r="O383" s="4"/>
      <c r="P383" s="4"/>
    </row>
    <row r="384" spans="14:16" x14ac:dyDescent="0.3">
      <c r="N384" s="4"/>
      <c r="O384" s="4"/>
      <c r="P384" s="4"/>
    </row>
    <row r="385" spans="14:16" x14ac:dyDescent="0.3">
      <c r="N385" s="4"/>
      <c r="O385" s="4"/>
      <c r="P385" s="4"/>
    </row>
    <row r="386" spans="14:16" x14ac:dyDescent="0.3">
      <c r="N386" s="4"/>
      <c r="O386" s="4"/>
      <c r="P386" s="4"/>
    </row>
    <row r="387" spans="14:16" x14ac:dyDescent="0.3">
      <c r="N387" s="4"/>
      <c r="O387" s="4"/>
      <c r="P387" s="4"/>
    </row>
    <row r="388" spans="14:16" x14ac:dyDescent="0.3">
      <c r="N388" s="4"/>
      <c r="O388" s="4"/>
      <c r="P388" s="4"/>
    </row>
    <row r="389" spans="14:16" x14ac:dyDescent="0.3">
      <c r="N389" s="4"/>
      <c r="O389" s="4"/>
      <c r="P389" s="4"/>
    </row>
    <row r="390" spans="14:16" x14ac:dyDescent="0.3">
      <c r="N390" s="4"/>
      <c r="O390" s="4"/>
      <c r="P390" s="4"/>
    </row>
    <row r="391" spans="14:16" x14ac:dyDescent="0.3">
      <c r="N391" s="4"/>
      <c r="O391" s="4"/>
      <c r="P391" s="4"/>
    </row>
    <row r="392" spans="14:16" x14ac:dyDescent="0.3">
      <c r="N392" s="4"/>
      <c r="O392" s="4"/>
      <c r="P392" s="4"/>
    </row>
    <row r="393" spans="14:16" x14ac:dyDescent="0.3">
      <c r="N393" s="4"/>
      <c r="O393" s="4"/>
      <c r="P393" s="4"/>
    </row>
    <row r="394" spans="14:16" x14ac:dyDescent="0.3">
      <c r="N394" s="4"/>
      <c r="O394" s="4"/>
      <c r="P394" s="4"/>
    </row>
    <row r="395" spans="14:16" x14ac:dyDescent="0.3">
      <c r="N395" s="4"/>
      <c r="O395" s="4"/>
      <c r="P395" s="4"/>
    </row>
    <row r="396" spans="14:16" x14ac:dyDescent="0.3">
      <c r="N396" s="4"/>
      <c r="O396" s="4"/>
      <c r="P396" s="4"/>
    </row>
    <row r="397" spans="14:16" x14ac:dyDescent="0.3">
      <c r="N397" s="4"/>
      <c r="O397" s="4"/>
      <c r="P397" s="4"/>
    </row>
    <row r="398" spans="14:16" x14ac:dyDescent="0.3">
      <c r="N398" s="4"/>
      <c r="O398" s="4"/>
      <c r="P398" s="4"/>
    </row>
    <row r="399" spans="14:16" x14ac:dyDescent="0.3">
      <c r="N399" s="4"/>
      <c r="O399" s="4"/>
      <c r="P399" s="4"/>
    </row>
    <row r="400" spans="14:16" x14ac:dyDescent="0.3">
      <c r="N400" s="4"/>
      <c r="O400" s="4"/>
      <c r="P400" s="4"/>
    </row>
    <row r="401" spans="14:16" x14ac:dyDescent="0.3">
      <c r="N401" s="4"/>
      <c r="O401" s="4"/>
      <c r="P401" s="4"/>
    </row>
    <row r="402" spans="14:16" x14ac:dyDescent="0.3">
      <c r="N402" s="4"/>
      <c r="O402" s="4"/>
      <c r="P402" s="4"/>
    </row>
    <row r="403" spans="14:16" x14ac:dyDescent="0.3">
      <c r="N403" s="4"/>
      <c r="O403" s="4"/>
      <c r="P403" s="4"/>
    </row>
    <row r="404" spans="14:16" x14ac:dyDescent="0.3">
      <c r="N404" s="4"/>
      <c r="O404" s="4"/>
      <c r="P404" s="4"/>
    </row>
    <row r="405" spans="14:16" x14ac:dyDescent="0.3">
      <c r="N405" s="4"/>
      <c r="O405" s="4"/>
      <c r="P405" s="4"/>
    </row>
    <row r="406" spans="14:16" x14ac:dyDescent="0.3">
      <c r="N406" s="4"/>
      <c r="O406" s="4"/>
      <c r="P406" s="4"/>
    </row>
    <row r="407" spans="14:16" x14ac:dyDescent="0.3">
      <c r="N407" s="4"/>
      <c r="O407" s="4"/>
      <c r="P407" s="4"/>
    </row>
    <row r="408" spans="14:16" x14ac:dyDescent="0.3">
      <c r="N408" s="4"/>
      <c r="O408" s="4"/>
      <c r="P408" s="4"/>
    </row>
    <row r="409" spans="14:16" x14ac:dyDescent="0.3">
      <c r="N409" s="4"/>
      <c r="O409" s="4"/>
      <c r="P409" s="4"/>
    </row>
    <row r="410" spans="14:16" x14ac:dyDescent="0.3">
      <c r="N410" s="4"/>
      <c r="O410" s="4"/>
      <c r="P410" s="4"/>
    </row>
    <row r="411" spans="14:16" x14ac:dyDescent="0.3">
      <c r="N411" s="4"/>
      <c r="O411" s="4"/>
      <c r="P411" s="4"/>
    </row>
    <row r="412" spans="14:16" x14ac:dyDescent="0.3">
      <c r="N412" s="4"/>
      <c r="O412" s="4"/>
      <c r="P412" s="4"/>
    </row>
    <row r="413" spans="14:16" x14ac:dyDescent="0.3">
      <c r="N413" s="4"/>
      <c r="O413" s="4"/>
      <c r="P413" s="4"/>
    </row>
    <row r="414" spans="14:16" x14ac:dyDescent="0.3">
      <c r="N414" s="4"/>
      <c r="O414" s="4"/>
      <c r="P414" s="4"/>
    </row>
    <row r="415" spans="14:16" x14ac:dyDescent="0.3">
      <c r="N415" s="4"/>
      <c r="O415" s="4"/>
      <c r="P415" s="4"/>
    </row>
    <row r="416" spans="14:16" x14ac:dyDescent="0.3">
      <c r="N416" s="4"/>
      <c r="O416" s="4"/>
      <c r="P416" s="4"/>
    </row>
    <row r="417" spans="14:16" x14ac:dyDescent="0.3">
      <c r="N417" s="4"/>
      <c r="O417" s="4"/>
      <c r="P417" s="4"/>
    </row>
    <row r="418" spans="14:16" x14ac:dyDescent="0.3">
      <c r="N418" s="4"/>
      <c r="O418" s="4"/>
      <c r="P418" s="4"/>
    </row>
    <row r="419" spans="14:16" x14ac:dyDescent="0.3">
      <c r="N419" s="4"/>
      <c r="O419" s="4"/>
      <c r="P419" s="4"/>
    </row>
    <row r="420" spans="14:16" x14ac:dyDescent="0.3">
      <c r="N420" s="4"/>
      <c r="O420" s="4"/>
      <c r="P420" s="4"/>
    </row>
    <row r="421" spans="14:16" x14ac:dyDescent="0.3">
      <c r="N421" s="4"/>
      <c r="O421" s="4"/>
      <c r="P421" s="4"/>
    </row>
    <row r="422" spans="14:16" x14ac:dyDescent="0.3">
      <c r="N422" s="4"/>
      <c r="O422" s="4"/>
      <c r="P422" s="4"/>
    </row>
    <row r="423" spans="14:16" x14ac:dyDescent="0.3">
      <c r="N423" s="4"/>
      <c r="O423" s="4"/>
      <c r="P423" s="4"/>
    </row>
    <row r="424" spans="14:16" x14ac:dyDescent="0.3">
      <c r="N424" s="4"/>
      <c r="O424" s="4"/>
      <c r="P424" s="4"/>
    </row>
    <row r="425" spans="14:16" x14ac:dyDescent="0.3">
      <c r="N425" s="4"/>
      <c r="O425" s="4"/>
      <c r="P425" s="4"/>
    </row>
    <row r="426" spans="14:16" x14ac:dyDescent="0.3">
      <c r="N426" s="4"/>
      <c r="O426" s="4"/>
      <c r="P426" s="4"/>
    </row>
    <row r="427" spans="14:16" x14ac:dyDescent="0.3">
      <c r="N427" s="4"/>
      <c r="O427" s="4"/>
      <c r="P427" s="4"/>
    </row>
    <row r="428" spans="14:16" x14ac:dyDescent="0.3">
      <c r="N428" s="4"/>
      <c r="O428" s="4"/>
      <c r="P428" s="4"/>
    </row>
    <row r="429" spans="14:16" x14ac:dyDescent="0.3">
      <c r="N429" s="4"/>
      <c r="O429" s="4"/>
      <c r="P429" s="4"/>
    </row>
    <row r="430" spans="14:16" x14ac:dyDescent="0.3">
      <c r="N430" s="4"/>
      <c r="O430" s="4"/>
      <c r="P430" s="4"/>
    </row>
    <row r="431" spans="14:16" x14ac:dyDescent="0.3">
      <c r="N431" s="4"/>
      <c r="O431" s="4"/>
      <c r="P431" s="4"/>
    </row>
    <row r="432" spans="14:16" x14ac:dyDescent="0.3">
      <c r="N432" s="4"/>
      <c r="O432" s="4"/>
      <c r="P432" s="4"/>
    </row>
    <row r="433" spans="14:16" x14ac:dyDescent="0.3">
      <c r="N433" s="4"/>
      <c r="O433" s="4"/>
      <c r="P433" s="4"/>
    </row>
    <row r="434" spans="14:16" x14ac:dyDescent="0.3">
      <c r="N434" s="4"/>
      <c r="O434" s="4"/>
      <c r="P434" s="4"/>
    </row>
    <row r="435" spans="14:16" x14ac:dyDescent="0.3">
      <c r="N435" s="4"/>
      <c r="O435" s="4"/>
      <c r="P435" s="4"/>
    </row>
    <row r="436" spans="14:16" x14ac:dyDescent="0.3">
      <c r="N436" s="4"/>
      <c r="O436" s="4"/>
      <c r="P436" s="4"/>
    </row>
    <row r="437" spans="14:16" x14ac:dyDescent="0.3">
      <c r="N437" s="4"/>
      <c r="O437" s="4"/>
      <c r="P437" s="4"/>
    </row>
    <row r="438" spans="14:16" x14ac:dyDescent="0.3">
      <c r="N438" s="4"/>
      <c r="O438" s="4"/>
      <c r="P438" s="4"/>
    </row>
    <row r="439" spans="14:16" x14ac:dyDescent="0.3">
      <c r="N439" s="4"/>
      <c r="O439" s="4"/>
      <c r="P439" s="4"/>
    </row>
    <row r="440" spans="14:16" x14ac:dyDescent="0.3">
      <c r="N440" s="4"/>
      <c r="O440" s="4"/>
      <c r="P440" s="4"/>
    </row>
    <row r="441" spans="14:16" x14ac:dyDescent="0.3">
      <c r="N441" s="4"/>
      <c r="O441" s="4"/>
      <c r="P441" s="4"/>
    </row>
    <row r="442" spans="14:16" x14ac:dyDescent="0.3">
      <c r="N442" s="4"/>
      <c r="O442" s="4"/>
      <c r="P442" s="4"/>
    </row>
    <row r="443" spans="14:16" x14ac:dyDescent="0.3">
      <c r="N443" s="4"/>
      <c r="O443" s="4"/>
      <c r="P443" s="4"/>
    </row>
    <row r="444" spans="14:16" x14ac:dyDescent="0.3">
      <c r="N444" s="4"/>
      <c r="O444" s="4"/>
      <c r="P444" s="4"/>
    </row>
    <row r="445" spans="14:16" x14ac:dyDescent="0.3">
      <c r="N445" s="4"/>
      <c r="O445" s="4"/>
      <c r="P445" s="4"/>
    </row>
    <row r="446" spans="14:16" x14ac:dyDescent="0.3">
      <c r="N446" s="4"/>
      <c r="O446" s="4"/>
      <c r="P446" s="4"/>
    </row>
    <row r="447" spans="14:16" x14ac:dyDescent="0.3">
      <c r="N447" s="4"/>
      <c r="O447" s="4"/>
      <c r="P447" s="4"/>
    </row>
    <row r="448" spans="14:16" x14ac:dyDescent="0.3">
      <c r="N448" s="4"/>
      <c r="O448" s="4"/>
      <c r="P448" s="4"/>
    </row>
    <row r="449" spans="14:16" x14ac:dyDescent="0.3">
      <c r="N449" s="4"/>
      <c r="O449" s="4"/>
      <c r="P449" s="4"/>
    </row>
    <row r="450" spans="14:16" x14ac:dyDescent="0.3">
      <c r="N450" s="4"/>
      <c r="O450" s="4"/>
      <c r="P450" s="4"/>
    </row>
    <row r="451" spans="14:16" x14ac:dyDescent="0.3">
      <c r="N451" s="4"/>
      <c r="O451" s="4"/>
      <c r="P451" s="4"/>
    </row>
    <row r="452" spans="14:16" x14ac:dyDescent="0.3">
      <c r="N452" s="4"/>
      <c r="O452" s="4"/>
      <c r="P452" s="4"/>
    </row>
    <row r="453" spans="14:16" x14ac:dyDescent="0.3">
      <c r="N453" s="4"/>
      <c r="O453" s="4"/>
      <c r="P453" s="4"/>
    </row>
    <row r="454" spans="14:16" x14ac:dyDescent="0.3">
      <c r="N454" s="4"/>
      <c r="O454" s="4"/>
      <c r="P454" s="4"/>
    </row>
    <row r="455" spans="14:16" x14ac:dyDescent="0.3">
      <c r="N455" s="4"/>
      <c r="O455" s="4"/>
      <c r="P455" s="4"/>
    </row>
    <row r="456" spans="14:16" x14ac:dyDescent="0.3">
      <c r="N456" s="4"/>
      <c r="O456" s="4"/>
      <c r="P456" s="4"/>
    </row>
    <row r="457" spans="14:16" x14ac:dyDescent="0.3">
      <c r="N457" s="4"/>
      <c r="O457" s="4"/>
      <c r="P457" s="4"/>
    </row>
    <row r="458" spans="14:16" x14ac:dyDescent="0.3">
      <c r="N458" s="4"/>
      <c r="O458" s="4"/>
      <c r="P458" s="4"/>
    </row>
    <row r="459" spans="14:16" x14ac:dyDescent="0.3">
      <c r="N459" s="4"/>
      <c r="O459" s="4"/>
      <c r="P459" s="4"/>
    </row>
    <row r="460" spans="14:16" x14ac:dyDescent="0.3">
      <c r="N460" s="4"/>
      <c r="O460" s="4"/>
      <c r="P460" s="4"/>
    </row>
    <row r="461" spans="14:16" x14ac:dyDescent="0.3">
      <c r="N461" s="4"/>
      <c r="O461" s="4"/>
      <c r="P461" s="4"/>
    </row>
    <row r="462" spans="14:16" x14ac:dyDescent="0.3">
      <c r="N462" s="4"/>
      <c r="O462" s="4"/>
      <c r="P462" s="4"/>
    </row>
    <row r="463" spans="14:16" x14ac:dyDescent="0.3">
      <c r="N463" s="4"/>
      <c r="O463" s="4"/>
      <c r="P463" s="4"/>
    </row>
    <row r="464" spans="14:16" x14ac:dyDescent="0.3">
      <c r="N464" s="4"/>
      <c r="O464" s="4"/>
      <c r="P464" s="4"/>
    </row>
    <row r="465" spans="14:16" x14ac:dyDescent="0.3">
      <c r="N465" s="4"/>
      <c r="O465" s="4"/>
      <c r="P465" s="4"/>
    </row>
    <row r="466" spans="14:16" x14ac:dyDescent="0.3">
      <c r="N466" s="4"/>
      <c r="O466" s="4"/>
      <c r="P466" s="4"/>
    </row>
    <row r="467" spans="14:16" x14ac:dyDescent="0.3">
      <c r="N467" s="4"/>
      <c r="O467" s="4"/>
      <c r="P467" s="4"/>
    </row>
    <row r="468" spans="14:16" x14ac:dyDescent="0.3">
      <c r="N468" s="4"/>
      <c r="O468" s="4"/>
      <c r="P468" s="4"/>
    </row>
    <row r="469" spans="14:16" x14ac:dyDescent="0.3">
      <c r="N469" s="4"/>
      <c r="O469" s="4"/>
      <c r="P469" s="4"/>
    </row>
    <row r="470" spans="14:16" x14ac:dyDescent="0.3">
      <c r="N470" s="4"/>
      <c r="O470" s="4"/>
      <c r="P470" s="4"/>
    </row>
    <row r="471" spans="14:16" x14ac:dyDescent="0.3">
      <c r="N471" s="4"/>
      <c r="O471" s="4"/>
      <c r="P471" s="4"/>
    </row>
    <row r="472" spans="14:16" x14ac:dyDescent="0.3">
      <c r="N472" s="4"/>
      <c r="O472" s="4"/>
      <c r="P472" s="4"/>
    </row>
    <row r="473" spans="14:16" x14ac:dyDescent="0.3">
      <c r="N473" s="4"/>
      <c r="O473" s="4"/>
      <c r="P473" s="4"/>
    </row>
    <row r="474" spans="14:16" x14ac:dyDescent="0.3">
      <c r="N474" s="4"/>
      <c r="O474" s="4"/>
      <c r="P474" s="4"/>
    </row>
    <row r="475" spans="14:16" x14ac:dyDescent="0.3">
      <c r="N475" s="4"/>
      <c r="O475" s="4"/>
      <c r="P475" s="4"/>
    </row>
    <row r="476" spans="14:16" x14ac:dyDescent="0.3">
      <c r="N476" s="4"/>
      <c r="O476" s="4"/>
      <c r="P476" s="4"/>
    </row>
    <row r="477" spans="14:16" x14ac:dyDescent="0.3">
      <c r="N477" s="4"/>
      <c r="O477" s="4"/>
      <c r="P477" s="4"/>
    </row>
    <row r="478" spans="14:16" x14ac:dyDescent="0.3">
      <c r="N478" s="4"/>
      <c r="O478" s="4"/>
      <c r="P478" s="4"/>
    </row>
    <row r="479" spans="14:16" x14ac:dyDescent="0.3">
      <c r="N479" s="4"/>
      <c r="O479" s="4"/>
      <c r="P479" s="4"/>
    </row>
    <row r="480" spans="14:16" x14ac:dyDescent="0.3">
      <c r="N480" s="4"/>
      <c r="O480" s="4"/>
      <c r="P480" s="4"/>
    </row>
    <row r="481" spans="14:16" x14ac:dyDescent="0.3">
      <c r="N481" s="4"/>
      <c r="O481" s="4"/>
      <c r="P481" s="4"/>
    </row>
    <row r="482" spans="14:16" x14ac:dyDescent="0.3">
      <c r="N482" s="4"/>
      <c r="O482" s="4"/>
      <c r="P482" s="4"/>
    </row>
    <row r="483" spans="14:16" x14ac:dyDescent="0.3">
      <c r="N483" s="4"/>
      <c r="O483" s="4"/>
      <c r="P483" s="4"/>
    </row>
    <row r="484" spans="14:16" x14ac:dyDescent="0.3">
      <c r="N484" s="4"/>
      <c r="O484" s="4"/>
      <c r="P484" s="4"/>
    </row>
    <row r="485" spans="14:16" x14ac:dyDescent="0.3">
      <c r="N485" s="4"/>
      <c r="O485" s="4"/>
      <c r="P485" s="4"/>
    </row>
    <row r="486" spans="14:16" x14ac:dyDescent="0.3">
      <c r="N486" s="4"/>
      <c r="O486" s="4"/>
      <c r="P486" s="4"/>
    </row>
    <row r="487" spans="14:16" x14ac:dyDescent="0.3">
      <c r="N487" s="4"/>
      <c r="O487" s="4"/>
      <c r="P487" s="4"/>
    </row>
    <row r="488" spans="14:16" x14ac:dyDescent="0.3">
      <c r="N488" s="4"/>
      <c r="O488" s="4"/>
      <c r="P488" s="4"/>
    </row>
    <row r="489" spans="14:16" x14ac:dyDescent="0.3">
      <c r="N489" s="4"/>
      <c r="O489" s="4"/>
      <c r="P489" s="4"/>
    </row>
    <row r="490" spans="14:16" x14ac:dyDescent="0.3">
      <c r="N490" s="4"/>
      <c r="O490" s="4"/>
      <c r="P490" s="4"/>
    </row>
    <row r="491" spans="14:16" x14ac:dyDescent="0.3">
      <c r="N491" s="4"/>
      <c r="O491" s="4"/>
      <c r="P491" s="4"/>
    </row>
    <row r="492" spans="14:16" x14ac:dyDescent="0.3">
      <c r="N492" s="4"/>
      <c r="O492" s="4"/>
      <c r="P492" s="4"/>
    </row>
    <row r="493" spans="14:16" x14ac:dyDescent="0.3">
      <c r="N493" s="4"/>
      <c r="O493" s="4"/>
      <c r="P493" s="4"/>
    </row>
    <row r="494" spans="14:16" x14ac:dyDescent="0.3">
      <c r="N494" s="4"/>
      <c r="O494" s="4"/>
      <c r="P494" s="4"/>
    </row>
    <row r="495" spans="14:16" x14ac:dyDescent="0.3">
      <c r="N495" s="4"/>
      <c r="O495" s="4"/>
      <c r="P495" s="4"/>
    </row>
    <row r="496" spans="14:16" x14ac:dyDescent="0.3">
      <c r="N496" s="4"/>
      <c r="O496" s="4"/>
      <c r="P496" s="4"/>
    </row>
    <row r="497" spans="14:16" x14ac:dyDescent="0.3">
      <c r="N497" s="4"/>
      <c r="O497" s="4"/>
      <c r="P497" s="4"/>
    </row>
    <row r="498" spans="14:16" x14ac:dyDescent="0.3">
      <c r="N498" s="4"/>
      <c r="O498" s="4"/>
      <c r="P498" s="4"/>
    </row>
    <row r="499" spans="14:16" x14ac:dyDescent="0.3">
      <c r="N499" s="4"/>
      <c r="O499" s="4"/>
      <c r="P499" s="4"/>
    </row>
    <row r="500" spans="14:16" x14ac:dyDescent="0.3">
      <c r="N500" s="4"/>
      <c r="O500" s="4"/>
      <c r="P500" s="4"/>
    </row>
    <row r="501" spans="14:16" x14ac:dyDescent="0.3">
      <c r="N501" s="4"/>
      <c r="O501" s="4"/>
      <c r="P501" s="4"/>
    </row>
  </sheetData>
  <dataValidations count="1">
    <dataValidation type="list" allowBlank="1" showInputMessage="1" showErrorMessage="1" sqref="B6" xr:uid="{60E4330D-38CD-4FBD-9983-895EC3C0AFE9}">
      <formula1>$AB$1:$AB$4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93"/>
  <sheetViews>
    <sheetView workbookViewId="0"/>
  </sheetViews>
  <sheetFormatPr defaultRowHeight="14.4" x14ac:dyDescent="0.3"/>
  <cols>
    <col min="1" max="1" width="28.88671875" style="1" bestFit="1" customWidth="1"/>
    <col min="2" max="2" width="18.109375" customWidth="1"/>
    <col min="3" max="3" width="6.6640625" customWidth="1"/>
    <col min="4" max="5" width="16" customWidth="1"/>
    <col min="6" max="6" width="12" bestFit="1" customWidth="1"/>
    <col min="7" max="7" width="17.33203125" customWidth="1"/>
    <col min="8" max="8" width="19.88671875" customWidth="1"/>
    <col min="9" max="9" width="7.33203125" bestFit="1" customWidth="1"/>
    <col min="10" max="10" width="12" bestFit="1" customWidth="1"/>
  </cols>
  <sheetData>
    <row r="1" spans="1:10" x14ac:dyDescent="0.3">
      <c r="A1" t="s">
        <v>31</v>
      </c>
      <c r="H1" s="14" t="s">
        <v>32</v>
      </c>
      <c r="I1" s="14" t="s">
        <v>33</v>
      </c>
      <c r="J1" s="14"/>
    </row>
    <row r="2" spans="1:10" x14ac:dyDescent="0.3">
      <c r="A2" t="s">
        <v>61</v>
      </c>
    </row>
    <row r="3" spans="1:10" x14ac:dyDescent="0.3">
      <c r="A3" t="s">
        <v>62</v>
      </c>
    </row>
    <row r="4" spans="1:10" x14ac:dyDescent="0.3">
      <c r="A4" t="s">
        <v>34</v>
      </c>
    </row>
    <row r="5" spans="1:10" x14ac:dyDescent="0.3">
      <c r="A5" t="s">
        <v>35</v>
      </c>
    </row>
    <row r="6" spans="1:10" x14ac:dyDescent="0.3">
      <c r="A6" t="s">
        <v>36</v>
      </c>
      <c r="B6" t="s">
        <v>37</v>
      </c>
      <c r="C6" t="s">
        <v>38</v>
      </c>
      <c r="D6" t="s">
        <v>39</v>
      </c>
      <c r="E6" t="s">
        <v>63</v>
      </c>
      <c r="F6" t="s">
        <v>64</v>
      </c>
      <c r="G6" t="s">
        <v>40</v>
      </c>
      <c r="H6" t="s">
        <v>41</v>
      </c>
      <c r="I6" t="s">
        <v>42</v>
      </c>
      <c r="J6" t="s">
        <v>43</v>
      </c>
    </row>
    <row r="7" spans="1:10" x14ac:dyDescent="0.3">
      <c r="A7" s="1">
        <v>45189</v>
      </c>
      <c r="B7" t="s">
        <v>28</v>
      </c>
      <c r="C7">
        <v>8.1189999999999998</v>
      </c>
      <c r="D7">
        <v>6.66</v>
      </c>
      <c r="E7">
        <v>7.2130000000000001</v>
      </c>
      <c r="F7">
        <v>8.3379999999999992</v>
      </c>
      <c r="G7">
        <v>8.7949999999999999</v>
      </c>
      <c r="H7">
        <v>396850437552</v>
      </c>
      <c r="I7" t="s">
        <v>44</v>
      </c>
      <c r="J7" t="s">
        <v>45</v>
      </c>
    </row>
    <row r="8" spans="1:10" x14ac:dyDescent="0.3">
      <c r="A8" s="1">
        <v>45188</v>
      </c>
      <c r="B8" t="s">
        <v>28</v>
      </c>
      <c r="C8">
        <v>8.1159999999999997</v>
      </c>
      <c r="D8">
        <v>6.7549999999999999</v>
      </c>
      <c r="E8">
        <v>7.2629999999999999</v>
      </c>
      <c r="F8">
        <v>8.3879999999999999</v>
      </c>
      <c r="G8">
        <v>8.89</v>
      </c>
      <c r="H8">
        <v>412165843451</v>
      </c>
      <c r="I8" t="s">
        <v>44</v>
      </c>
      <c r="J8" t="s">
        <v>45</v>
      </c>
    </row>
    <row r="9" spans="1:10" x14ac:dyDescent="0.3">
      <c r="A9" s="1">
        <v>45187</v>
      </c>
      <c r="B9" t="s">
        <v>28</v>
      </c>
      <c r="C9">
        <v>8.1140000000000008</v>
      </c>
      <c r="D9">
        <v>6.66</v>
      </c>
      <c r="E9">
        <v>7.2130000000000001</v>
      </c>
      <c r="F9">
        <v>8.3879999999999999</v>
      </c>
      <c r="G9">
        <v>8.89</v>
      </c>
      <c r="H9">
        <v>411252952191</v>
      </c>
      <c r="I9" t="s">
        <v>44</v>
      </c>
      <c r="J9" t="s">
        <v>45</v>
      </c>
    </row>
    <row r="10" spans="1:10" x14ac:dyDescent="0.3">
      <c r="A10" s="1">
        <v>45184</v>
      </c>
      <c r="B10" t="s">
        <v>28</v>
      </c>
      <c r="C10">
        <v>8.1150000000000002</v>
      </c>
      <c r="D10">
        <v>6.65</v>
      </c>
      <c r="E10">
        <v>7.15</v>
      </c>
      <c r="F10">
        <v>8.4</v>
      </c>
      <c r="G10">
        <v>8.9</v>
      </c>
      <c r="H10">
        <v>404876526229</v>
      </c>
      <c r="I10" t="s">
        <v>44</v>
      </c>
      <c r="J10" t="s">
        <v>45</v>
      </c>
    </row>
    <row r="11" spans="1:10" x14ac:dyDescent="0.3">
      <c r="A11" s="1">
        <v>45183</v>
      </c>
      <c r="B11" t="s">
        <v>28</v>
      </c>
      <c r="C11">
        <v>8.1140000000000008</v>
      </c>
      <c r="D11">
        <v>6.5149999999999997</v>
      </c>
      <c r="E11">
        <v>7.1630000000000003</v>
      </c>
      <c r="F11">
        <v>8.3879999999999999</v>
      </c>
      <c r="G11">
        <v>8.89</v>
      </c>
      <c r="H11">
        <v>402799019044</v>
      </c>
      <c r="I11" t="s">
        <v>44</v>
      </c>
      <c r="J11" t="s">
        <v>45</v>
      </c>
    </row>
    <row r="12" spans="1:10" x14ac:dyDescent="0.3">
      <c r="A12" s="1">
        <v>45182</v>
      </c>
      <c r="B12" t="s">
        <v>28</v>
      </c>
      <c r="C12">
        <v>8.1150000000000002</v>
      </c>
      <c r="D12">
        <v>6.3949999999999996</v>
      </c>
      <c r="E12">
        <v>7.09</v>
      </c>
      <c r="F12">
        <v>8.3629999999999995</v>
      </c>
      <c r="G12">
        <v>8.8699999999999992</v>
      </c>
      <c r="H12">
        <v>403706163133</v>
      </c>
      <c r="I12" t="s">
        <v>44</v>
      </c>
      <c r="J12" t="s">
        <v>45</v>
      </c>
    </row>
    <row r="13" spans="1:10" x14ac:dyDescent="0.3">
      <c r="A13" s="1">
        <v>45181</v>
      </c>
      <c r="B13" t="s">
        <v>28</v>
      </c>
      <c r="C13">
        <v>8.1159999999999997</v>
      </c>
      <c r="D13">
        <v>6.65</v>
      </c>
      <c r="E13">
        <v>7.15</v>
      </c>
      <c r="F13">
        <v>8.4</v>
      </c>
      <c r="G13">
        <v>8.9</v>
      </c>
      <c r="H13">
        <v>405695115560</v>
      </c>
      <c r="I13" t="s">
        <v>44</v>
      </c>
      <c r="J13" t="s">
        <v>45</v>
      </c>
    </row>
    <row r="14" spans="1:10" x14ac:dyDescent="0.3">
      <c r="A14" s="1">
        <v>45180</v>
      </c>
      <c r="B14" t="s">
        <v>28</v>
      </c>
      <c r="C14">
        <v>8.1159999999999997</v>
      </c>
      <c r="D14">
        <v>6.6349999999999998</v>
      </c>
      <c r="E14">
        <v>7.1879999999999997</v>
      </c>
      <c r="F14">
        <v>8.4350000000000005</v>
      </c>
      <c r="G14">
        <v>8.91</v>
      </c>
      <c r="H14">
        <v>409730592458</v>
      </c>
      <c r="I14" t="s">
        <v>44</v>
      </c>
      <c r="J14" t="s">
        <v>45</v>
      </c>
    </row>
    <row r="15" spans="1:10" x14ac:dyDescent="0.3">
      <c r="A15" s="1">
        <v>45177</v>
      </c>
      <c r="B15" t="s">
        <v>28</v>
      </c>
      <c r="C15">
        <v>8.1140000000000008</v>
      </c>
      <c r="D15">
        <v>6.6349999999999998</v>
      </c>
      <c r="E15">
        <v>7.1879999999999997</v>
      </c>
      <c r="F15">
        <v>8.4079999999999995</v>
      </c>
      <c r="G15">
        <v>8.91</v>
      </c>
      <c r="H15">
        <v>406378201596</v>
      </c>
      <c r="I15" t="s">
        <v>44</v>
      </c>
      <c r="J15" t="s">
        <v>45</v>
      </c>
    </row>
    <row r="16" spans="1:10" x14ac:dyDescent="0.3">
      <c r="A16" s="1">
        <v>45176</v>
      </c>
      <c r="B16" t="s">
        <v>28</v>
      </c>
      <c r="C16">
        <v>8.1129999999999995</v>
      </c>
      <c r="D16">
        <v>6.4850000000000003</v>
      </c>
      <c r="E16">
        <v>7.1280000000000001</v>
      </c>
      <c r="F16">
        <v>8.4079999999999995</v>
      </c>
      <c r="G16">
        <v>8.91</v>
      </c>
      <c r="H16">
        <v>415434815038</v>
      </c>
      <c r="I16" t="s">
        <v>44</v>
      </c>
      <c r="J16" t="s">
        <v>45</v>
      </c>
    </row>
    <row r="17" spans="1:10" x14ac:dyDescent="0.3">
      <c r="A17" s="1">
        <v>45175</v>
      </c>
      <c r="B17" t="s">
        <v>28</v>
      </c>
      <c r="C17">
        <v>8.11</v>
      </c>
      <c r="D17">
        <v>6.66</v>
      </c>
      <c r="E17">
        <v>7.2130000000000001</v>
      </c>
      <c r="F17">
        <v>8.3879999999999999</v>
      </c>
      <c r="G17">
        <v>8.89</v>
      </c>
      <c r="H17">
        <v>410447781896</v>
      </c>
      <c r="I17" t="s">
        <v>44</v>
      </c>
      <c r="J17" t="s">
        <v>45</v>
      </c>
    </row>
    <row r="18" spans="1:10" x14ac:dyDescent="0.3">
      <c r="A18" s="1">
        <v>45174</v>
      </c>
      <c r="B18" t="s">
        <v>28</v>
      </c>
      <c r="C18">
        <v>8.1050000000000004</v>
      </c>
      <c r="D18">
        <v>6.66</v>
      </c>
      <c r="E18">
        <v>7.2130000000000001</v>
      </c>
      <c r="F18">
        <v>8.3879999999999999</v>
      </c>
      <c r="G18">
        <v>8.89</v>
      </c>
      <c r="H18">
        <v>409316234456</v>
      </c>
      <c r="I18" t="s">
        <v>44</v>
      </c>
      <c r="J18" t="s">
        <v>45</v>
      </c>
    </row>
    <row r="19" spans="1:10" x14ac:dyDescent="0.3">
      <c r="A19" s="1">
        <v>45173</v>
      </c>
      <c r="B19" t="s">
        <v>28</v>
      </c>
      <c r="C19">
        <v>8.1159999999999997</v>
      </c>
      <c r="D19">
        <v>6.38</v>
      </c>
      <c r="E19">
        <v>7.0549999999999997</v>
      </c>
      <c r="F19">
        <v>8.375</v>
      </c>
      <c r="G19">
        <v>8.8800000000000008</v>
      </c>
      <c r="H19">
        <v>418288355692</v>
      </c>
      <c r="I19" t="s">
        <v>44</v>
      </c>
      <c r="J19" t="s">
        <v>45</v>
      </c>
    </row>
    <row r="20" spans="1:10" x14ac:dyDescent="0.3">
      <c r="A20" s="1">
        <v>45170</v>
      </c>
      <c r="B20" t="s">
        <v>28</v>
      </c>
      <c r="C20">
        <v>8.1029999999999998</v>
      </c>
      <c r="D20">
        <v>6.68</v>
      </c>
      <c r="E20">
        <v>7.1280000000000001</v>
      </c>
      <c r="F20">
        <v>8.3629999999999995</v>
      </c>
      <c r="G20">
        <v>8.8699999999999992</v>
      </c>
      <c r="H20">
        <v>400194632387</v>
      </c>
      <c r="I20" t="s">
        <v>44</v>
      </c>
      <c r="J20" t="s">
        <v>45</v>
      </c>
    </row>
    <row r="21" spans="1:10" x14ac:dyDescent="0.3">
      <c r="A21" s="1">
        <v>45169</v>
      </c>
      <c r="B21" t="s">
        <v>28</v>
      </c>
      <c r="C21">
        <v>8.1270000000000007</v>
      </c>
      <c r="D21">
        <v>6.73</v>
      </c>
      <c r="E21">
        <v>7.2249999999999996</v>
      </c>
      <c r="F21">
        <v>8.4149999999999991</v>
      </c>
      <c r="G21">
        <v>8.92</v>
      </c>
      <c r="H21">
        <v>386087163401</v>
      </c>
      <c r="I21" t="s">
        <v>44</v>
      </c>
      <c r="J21" t="s">
        <v>45</v>
      </c>
    </row>
    <row r="22" spans="1:10" x14ac:dyDescent="0.3">
      <c r="A22" s="1">
        <v>45168</v>
      </c>
      <c r="B22" t="s">
        <v>28</v>
      </c>
      <c r="C22">
        <v>8.1259999999999994</v>
      </c>
      <c r="D22">
        <v>6.4930000000000003</v>
      </c>
      <c r="E22">
        <v>7.1280000000000001</v>
      </c>
      <c r="F22">
        <v>8.3629999999999995</v>
      </c>
      <c r="G22">
        <v>8.91</v>
      </c>
      <c r="H22">
        <v>396674461524</v>
      </c>
      <c r="I22" t="s">
        <v>44</v>
      </c>
      <c r="J22" t="s">
        <v>45</v>
      </c>
    </row>
    <row r="23" spans="1:10" x14ac:dyDescent="0.3">
      <c r="A23" s="1">
        <v>45167</v>
      </c>
      <c r="B23" t="s">
        <v>28</v>
      </c>
      <c r="C23">
        <v>8.1259999999999994</v>
      </c>
      <c r="D23">
        <v>6.62</v>
      </c>
      <c r="E23">
        <v>7.2249999999999996</v>
      </c>
      <c r="F23">
        <v>8.375</v>
      </c>
      <c r="G23">
        <v>8.92</v>
      </c>
      <c r="H23">
        <v>409657907217</v>
      </c>
      <c r="I23" t="s">
        <v>44</v>
      </c>
      <c r="J23" t="s">
        <v>45</v>
      </c>
    </row>
    <row r="24" spans="1:10" x14ac:dyDescent="0.3">
      <c r="A24" s="1">
        <v>45166</v>
      </c>
      <c r="B24" t="s">
        <v>28</v>
      </c>
      <c r="C24">
        <v>8.1170000000000009</v>
      </c>
      <c r="D24">
        <v>6.6849999999999996</v>
      </c>
      <c r="E24">
        <v>7.1630000000000003</v>
      </c>
      <c r="F24">
        <v>8.3879999999999999</v>
      </c>
      <c r="G24">
        <v>8.93</v>
      </c>
      <c r="H24">
        <v>402939894744</v>
      </c>
      <c r="I24" t="s">
        <v>44</v>
      </c>
      <c r="J24" t="s">
        <v>45</v>
      </c>
    </row>
    <row r="25" spans="1:10" x14ac:dyDescent="0.3">
      <c r="A25" s="1">
        <v>45163</v>
      </c>
      <c r="B25" t="s">
        <v>28</v>
      </c>
      <c r="C25">
        <v>8.1270000000000007</v>
      </c>
      <c r="D25">
        <v>6.7</v>
      </c>
      <c r="E25">
        <v>7.2380000000000004</v>
      </c>
      <c r="F25">
        <v>8.4079999999999995</v>
      </c>
      <c r="G25">
        <v>8.85</v>
      </c>
      <c r="H25">
        <v>415564940642</v>
      </c>
      <c r="I25" t="s">
        <v>44</v>
      </c>
      <c r="J25" t="s">
        <v>45</v>
      </c>
    </row>
    <row r="26" spans="1:10" x14ac:dyDescent="0.3">
      <c r="A26" s="1">
        <v>45162</v>
      </c>
      <c r="B26" t="s">
        <v>28</v>
      </c>
      <c r="C26">
        <v>8.1270000000000007</v>
      </c>
      <c r="D26">
        <v>6.73</v>
      </c>
      <c r="E26">
        <v>7.2249999999999996</v>
      </c>
      <c r="F26">
        <v>8.375</v>
      </c>
      <c r="G26">
        <v>8.9320000000000004</v>
      </c>
      <c r="H26">
        <v>422778478198</v>
      </c>
      <c r="I26" t="s">
        <v>44</v>
      </c>
      <c r="J26" t="s">
        <v>45</v>
      </c>
    </row>
    <row r="27" spans="1:10" x14ac:dyDescent="0.3">
      <c r="A27" s="1">
        <v>45161</v>
      </c>
      <c r="B27" t="s">
        <v>28</v>
      </c>
      <c r="C27">
        <v>8.1229999999999993</v>
      </c>
      <c r="D27">
        <v>6.3650000000000002</v>
      </c>
      <c r="E27">
        <v>7.0830000000000002</v>
      </c>
      <c r="F27">
        <v>8.3379999999999992</v>
      </c>
      <c r="G27">
        <v>8.89</v>
      </c>
      <c r="H27">
        <v>433344224148</v>
      </c>
      <c r="I27" t="s">
        <v>44</v>
      </c>
      <c r="J27" t="s">
        <v>45</v>
      </c>
    </row>
    <row r="28" spans="1:10" x14ac:dyDescent="0.3">
      <c r="A28" s="1">
        <v>45160</v>
      </c>
      <c r="B28" t="s">
        <v>28</v>
      </c>
      <c r="C28">
        <v>8.1210000000000004</v>
      </c>
      <c r="D28">
        <v>6.62</v>
      </c>
      <c r="E28">
        <v>7.1050000000000004</v>
      </c>
      <c r="F28">
        <v>8.375</v>
      </c>
      <c r="G28">
        <v>8.9320000000000004</v>
      </c>
      <c r="H28">
        <v>432731135888</v>
      </c>
      <c r="I28" t="s">
        <v>44</v>
      </c>
      <c r="J28" t="s">
        <v>45</v>
      </c>
    </row>
    <row r="29" spans="1:10" x14ac:dyDescent="0.3">
      <c r="A29" s="1">
        <v>45159</v>
      </c>
      <c r="B29" t="s">
        <v>28</v>
      </c>
      <c r="C29">
        <v>8.1210000000000004</v>
      </c>
      <c r="D29">
        <v>6.5449999999999999</v>
      </c>
      <c r="E29">
        <v>7.1280000000000001</v>
      </c>
      <c r="F29">
        <v>8.3130000000000006</v>
      </c>
      <c r="G29">
        <v>8.8699999999999992</v>
      </c>
      <c r="H29">
        <v>431298056316</v>
      </c>
      <c r="I29" t="s">
        <v>44</v>
      </c>
      <c r="J29" t="s">
        <v>45</v>
      </c>
    </row>
    <row r="30" spans="1:10" x14ac:dyDescent="0.3">
      <c r="A30" s="1">
        <v>45156</v>
      </c>
      <c r="B30" t="s">
        <v>28</v>
      </c>
      <c r="C30">
        <v>8.1240000000000006</v>
      </c>
      <c r="D30">
        <v>6.56</v>
      </c>
      <c r="E30">
        <v>7.2</v>
      </c>
      <c r="F30">
        <v>8.4</v>
      </c>
      <c r="G30">
        <v>8.86</v>
      </c>
      <c r="H30">
        <v>433452575743</v>
      </c>
      <c r="I30" t="s">
        <v>44</v>
      </c>
      <c r="J30" t="s">
        <v>45</v>
      </c>
    </row>
    <row r="31" spans="1:10" x14ac:dyDescent="0.3">
      <c r="A31" s="1">
        <v>45155</v>
      </c>
      <c r="B31" t="s">
        <v>28</v>
      </c>
      <c r="C31">
        <v>8.1189999999999998</v>
      </c>
      <c r="D31">
        <v>6.5149999999999997</v>
      </c>
      <c r="E31">
        <v>7.1630000000000003</v>
      </c>
      <c r="F31">
        <v>8.3379999999999992</v>
      </c>
      <c r="G31">
        <v>8.89</v>
      </c>
      <c r="H31">
        <v>437275707475</v>
      </c>
      <c r="I31" t="s">
        <v>44</v>
      </c>
      <c r="J31" t="s">
        <v>45</v>
      </c>
    </row>
    <row r="32" spans="1:10" x14ac:dyDescent="0.3">
      <c r="A32" s="1">
        <v>45154</v>
      </c>
      <c r="B32" t="s">
        <v>28</v>
      </c>
      <c r="C32">
        <v>8.1129999999999995</v>
      </c>
      <c r="D32">
        <v>6.53</v>
      </c>
      <c r="E32">
        <v>7.1749999999999998</v>
      </c>
      <c r="F32">
        <v>8.3249999999999993</v>
      </c>
      <c r="G32">
        <v>8.8800000000000008</v>
      </c>
      <c r="H32">
        <v>414449090452</v>
      </c>
      <c r="I32" t="s">
        <v>44</v>
      </c>
      <c r="J32" t="s">
        <v>45</v>
      </c>
    </row>
    <row r="33" spans="1:10" x14ac:dyDescent="0.3">
      <c r="A33" s="1">
        <v>45153</v>
      </c>
      <c r="B33" t="s">
        <v>28</v>
      </c>
      <c r="C33">
        <v>8.11</v>
      </c>
      <c r="D33">
        <v>6.5</v>
      </c>
      <c r="E33">
        <v>7.15</v>
      </c>
      <c r="F33">
        <v>8.35</v>
      </c>
      <c r="G33">
        <v>8.8000000000000007</v>
      </c>
      <c r="H33">
        <v>412086247853</v>
      </c>
      <c r="I33" t="s">
        <v>44</v>
      </c>
      <c r="J33" t="s">
        <v>45</v>
      </c>
    </row>
    <row r="34" spans="1:10" x14ac:dyDescent="0.3">
      <c r="A34" s="1">
        <v>45152</v>
      </c>
      <c r="B34" t="s">
        <v>28</v>
      </c>
      <c r="C34">
        <v>8.11</v>
      </c>
      <c r="D34">
        <v>6.38</v>
      </c>
      <c r="E34">
        <v>7.1050000000000004</v>
      </c>
      <c r="F34">
        <v>8.375</v>
      </c>
      <c r="G34">
        <v>8.94</v>
      </c>
      <c r="H34">
        <v>418901666678</v>
      </c>
      <c r="I34" t="s">
        <v>44</v>
      </c>
      <c r="J34" t="s">
        <v>45</v>
      </c>
    </row>
    <row r="35" spans="1:10" x14ac:dyDescent="0.3">
      <c r="A35" s="1">
        <v>45149</v>
      </c>
      <c r="B35" t="s">
        <v>28</v>
      </c>
      <c r="C35">
        <v>8.1120000000000001</v>
      </c>
      <c r="D35">
        <v>6.3949999999999996</v>
      </c>
      <c r="E35">
        <v>7.1280000000000001</v>
      </c>
      <c r="F35">
        <v>8.4079999999999995</v>
      </c>
      <c r="G35">
        <v>8.9350000000000005</v>
      </c>
      <c r="H35">
        <v>414750837711</v>
      </c>
      <c r="I35" t="s">
        <v>44</v>
      </c>
      <c r="J35" t="s">
        <v>45</v>
      </c>
    </row>
    <row r="36" spans="1:10" x14ac:dyDescent="0.3">
      <c r="A36" s="1">
        <v>45148</v>
      </c>
      <c r="B36" t="s">
        <v>28</v>
      </c>
      <c r="C36">
        <v>8.1180000000000003</v>
      </c>
      <c r="D36">
        <v>6.3949999999999996</v>
      </c>
      <c r="E36">
        <v>7.0579999999999998</v>
      </c>
      <c r="F36">
        <v>8.3629999999999995</v>
      </c>
      <c r="G36">
        <v>8.9350000000000005</v>
      </c>
      <c r="H36">
        <v>418586423106</v>
      </c>
      <c r="I36" t="s">
        <v>44</v>
      </c>
      <c r="J36" t="s">
        <v>45</v>
      </c>
    </row>
    <row r="37" spans="1:10" x14ac:dyDescent="0.3">
      <c r="A37" s="1">
        <v>45146</v>
      </c>
      <c r="B37" t="s">
        <v>28</v>
      </c>
      <c r="C37">
        <v>8.1219999999999999</v>
      </c>
      <c r="D37">
        <v>6.41</v>
      </c>
      <c r="E37">
        <v>7.06</v>
      </c>
      <c r="F37">
        <v>8.4</v>
      </c>
      <c r="G37">
        <v>8.93</v>
      </c>
      <c r="H37">
        <v>422017449790</v>
      </c>
      <c r="I37" t="s">
        <v>44</v>
      </c>
      <c r="J37" t="s">
        <v>45</v>
      </c>
    </row>
    <row r="38" spans="1:10" x14ac:dyDescent="0.3">
      <c r="A38" s="1">
        <v>45145</v>
      </c>
      <c r="B38" t="s">
        <v>28</v>
      </c>
      <c r="C38">
        <v>8.1129999999999995</v>
      </c>
      <c r="D38">
        <v>6.3650000000000002</v>
      </c>
      <c r="E38">
        <v>7.0830000000000002</v>
      </c>
      <c r="F38">
        <v>8.3879999999999999</v>
      </c>
      <c r="G38">
        <v>8.9450000000000003</v>
      </c>
      <c r="H38">
        <v>411658079707</v>
      </c>
      <c r="I38" t="s">
        <v>44</v>
      </c>
      <c r="J38" t="s">
        <v>45</v>
      </c>
    </row>
    <row r="39" spans="1:10" x14ac:dyDescent="0.3">
      <c r="A39" s="1">
        <v>45142</v>
      </c>
      <c r="B39" t="s">
        <v>28</v>
      </c>
      <c r="C39">
        <v>8.1199999999999992</v>
      </c>
      <c r="D39">
        <v>6.38</v>
      </c>
      <c r="E39">
        <v>7.1050000000000004</v>
      </c>
      <c r="F39">
        <v>8.4149999999999991</v>
      </c>
      <c r="G39">
        <v>8.94</v>
      </c>
      <c r="H39">
        <v>428633984328</v>
      </c>
      <c r="I39" t="s">
        <v>44</v>
      </c>
      <c r="J39" t="s">
        <v>45</v>
      </c>
    </row>
    <row r="40" spans="1:10" x14ac:dyDescent="0.3">
      <c r="A40" s="1">
        <v>45141</v>
      </c>
      <c r="B40" t="s">
        <v>28</v>
      </c>
      <c r="C40">
        <v>8.109</v>
      </c>
      <c r="D40">
        <v>6.38</v>
      </c>
      <c r="E40">
        <v>7.1050000000000004</v>
      </c>
      <c r="F40">
        <v>8.4149999999999991</v>
      </c>
      <c r="G40">
        <v>8.94</v>
      </c>
      <c r="H40">
        <v>413597444490</v>
      </c>
      <c r="I40" t="s">
        <v>44</v>
      </c>
      <c r="J40" t="s">
        <v>45</v>
      </c>
    </row>
    <row r="41" spans="1:10" x14ac:dyDescent="0.3">
      <c r="A41" s="1">
        <v>45140</v>
      </c>
      <c r="B41" t="s">
        <v>28</v>
      </c>
      <c r="C41">
        <v>8.1129999999999995</v>
      </c>
      <c r="D41">
        <v>6.28</v>
      </c>
      <c r="E41">
        <v>7.0579999999999998</v>
      </c>
      <c r="F41">
        <v>8.4079999999999995</v>
      </c>
      <c r="G41">
        <v>8.9350000000000005</v>
      </c>
      <c r="H41">
        <v>420875648349</v>
      </c>
      <c r="I41" t="s">
        <v>44</v>
      </c>
      <c r="J41" t="s">
        <v>45</v>
      </c>
    </row>
    <row r="42" spans="1:10" x14ac:dyDescent="0.3">
      <c r="A42" s="1">
        <v>45139</v>
      </c>
      <c r="B42" t="s">
        <v>28</v>
      </c>
      <c r="C42">
        <v>8.109</v>
      </c>
      <c r="D42">
        <v>6.33</v>
      </c>
      <c r="E42">
        <v>7.0579999999999998</v>
      </c>
      <c r="F42">
        <v>8.3629999999999995</v>
      </c>
      <c r="G42">
        <v>8.9049999999999994</v>
      </c>
      <c r="H42">
        <v>397636291580</v>
      </c>
      <c r="I42" t="s">
        <v>44</v>
      </c>
      <c r="J42" t="s">
        <v>45</v>
      </c>
    </row>
    <row r="43" spans="1:10" x14ac:dyDescent="0.3">
      <c r="A43" s="1">
        <v>45138</v>
      </c>
      <c r="B43" t="s">
        <v>28</v>
      </c>
      <c r="C43">
        <v>8.1080000000000005</v>
      </c>
      <c r="D43">
        <v>6.1349999999999998</v>
      </c>
      <c r="E43">
        <v>7.0380000000000003</v>
      </c>
      <c r="F43">
        <v>8.4079999999999995</v>
      </c>
      <c r="G43">
        <v>8.9049999999999994</v>
      </c>
      <c r="H43">
        <v>375161641858</v>
      </c>
      <c r="I43" t="s">
        <v>44</v>
      </c>
      <c r="J43" t="s">
        <v>45</v>
      </c>
    </row>
    <row r="44" spans="1:10" x14ac:dyDescent="0.3">
      <c r="A44" s="1">
        <v>45135</v>
      </c>
      <c r="B44" t="s">
        <v>28</v>
      </c>
      <c r="C44">
        <v>8.1229999999999993</v>
      </c>
      <c r="D44">
        <v>6.17</v>
      </c>
      <c r="E44">
        <v>7.0529999999999999</v>
      </c>
      <c r="F44">
        <v>8.3879999999999999</v>
      </c>
      <c r="G44">
        <v>8.89</v>
      </c>
      <c r="H44">
        <v>392643296268</v>
      </c>
      <c r="I44" t="s">
        <v>44</v>
      </c>
      <c r="J44" t="s">
        <v>45</v>
      </c>
    </row>
    <row r="45" spans="1:10" x14ac:dyDescent="0.3">
      <c r="A45" s="1">
        <v>45134</v>
      </c>
      <c r="B45" t="s">
        <v>28</v>
      </c>
      <c r="C45">
        <v>8.1229999999999993</v>
      </c>
      <c r="D45">
        <v>6.19</v>
      </c>
      <c r="E45">
        <v>7.05</v>
      </c>
      <c r="F45">
        <v>8.35</v>
      </c>
      <c r="G45">
        <v>8.93</v>
      </c>
      <c r="H45">
        <v>397442359280</v>
      </c>
      <c r="I45" t="s">
        <v>44</v>
      </c>
      <c r="J45" t="s">
        <v>45</v>
      </c>
    </row>
    <row r="46" spans="1:10" x14ac:dyDescent="0.3">
      <c r="A46" s="1">
        <v>45133</v>
      </c>
      <c r="B46" t="s">
        <v>28</v>
      </c>
      <c r="C46">
        <v>8.1259999999999994</v>
      </c>
      <c r="D46">
        <v>6.19</v>
      </c>
      <c r="E46">
        <v>7</v>
      </c>
      <c r="F46">
        <v>8.35</v>
      </c>
      <c r="G46">
        <v>8.93</v>
      </c>
      <c r="H46">
        <v>404861612391</v>
      </c>
      <c r="I46" t="s">
        <v>44</v>
      </c>
      <c r="J46" t="s">
        <v>45</v>
      </c>
    </row>
    <row r="47" spans="1:10" x14ac:dyDescent="0.3">
      <c r="A47" s="1">
        <v>45132</v>
      </c>
      <c r="B47" t="s">
        <v>28</v>
      </c>
      <c r="C47">
        <v>8.1259999999999994</v>
      </c>
      <c r="D47">
        <v>6.19</v>
      </c>
      <c r="E47">
        <v>7.0549999999999997</v>
      </c>
      <c r="F47">
        <v>8.375</v>
      </c>
      <c r="G47">
        <v>8.94</v>
      </c>
      <c r="H47">
        <v>405576479835</v>
      </c>
      <c r="I47" t="s">
        <v>44</v>
      </c>
      <c r="J47" t="s">
        <v>45</v>
      </c>
    </row>
    <row r="48" spans="1:10" x14ac:dyDescent="0.3">
      <c r="A48" s="1">
        <v>45131</v>
      </c>
      <c r="B48" t="s">
        <v>28</v>
      </c>
      <c r="C48">
        <v>8.1310000000000002</v>
      </c>
      <c r="D48">
        <v>6.21</v>
      </c>
      <c r="E48">
        <v>7.0579999999999998</v>
      </c>
      <c r="F48">
        <v>8.4079999999999995</v>
      </c>
      <c r="G48">
        <v>8.9350000000000005</v>
      </c>
      <c r="H48">
        <v>415653847333</v>
      </c>
      <c r="I48" t="s">
        <v>44</v>
      </c>
      <c r="J48" t="s">
        <v>45</v>
      </c>
    </row>
    <row r="49" spans="1:10" x14ac:dyDescent="0.3">
      <c r="A49" s="1">
        <v>45128</v>
      </c>
      <c r="B49" t="s">
        <v>28</v>
      </c>
      <c r="C49">
        <v>8.1259999999999994</v>
      </c>
      <c r="D49">
        <v>6.1050000000000004</v>
      </c>
      <c r="E49">
        <v>7.0380000000000003</v>
      </c>
      <c r="F49">
        <v>8.4079999999999995</v>
      </c>
      <c r="G49">
        <v>9.0809999999999995</v>
      </c>
      <c r="H49">
        <v>413905891158</v>
      </c>
      <c r="I49" t="s">
        <v>44</v>
      </c>
      <c r="J49" t="s">
        <v>45</v>
      </c>
    </row>
    <row r="50" spans="1:10" x14ac:dyDescent="0.3">
      <c r="A50" s="1">
        <v>45127</v>
      </c>
      <c r="B50" t="s">
        <v>28</v>
      </c>
      <c r="C50">
        <v>8.125</v>
      </c>
      <c r="D50">
        <v>6.31</v>
      </c>
      <c r="E50">
        <v>7.15</v>
      </c>
      <c r="F50">
        <v>8.4499999999999993</v>
      </c>
      <c r="G50">
        <v>9.16</v>
      </c>
      <c r="H50">
        <v>424941972146</v>
      </c>
      <c r="I50" t="s">
        <v>44</v>
      </c>
      <c r="J50" t="s">
        <v>45</v>
      </c>
    </row>
    <row r="51" spans="1:10" x14ac:dyDescent="0.3">
      <c r="A51" s="1">
        <v>45126</v>
      </c>
      <c r="B51" t="s">
        <v>28</v>
      </c>
      <c r="C51">
        <v>8.1170000000000009</v>
      </c>
      <c r="D51">
        <v>6.2</v>
      </c>
      <c r="E51">
        <v>7.0529999999999999</v>
      </c>
      <c r="F51">
        <v>8.423</v>
      </c>
      <c r="G51">
        <v>9.0850000000000009</v>
      </c>
      <c r="H51">
        <v>408157306336</v>
      </c>
      <c r="I51" t="s">
        <v>44</v>
      </c>
      <c r="J51" t="s">
        <v>45</v>
      </c>
    </row>
    <row r="52" spans="1:10" x14ac:dyDescent="0.3">
      <c r="A52" s="1">
        <v>45125</v>
      </c>
      <c r="B52" t="s">
        <v>28</v>
      </c>
      <c r="C52">
        <v>8.125</v>
      </c>
      <c r="D52">
        <v>6.41</v>
      </c>
      <c r="E52">
        <v>7.06</v>
      </c>
      <c r="F52">
        <v>8.43</v>
      </c>
      <c r="G52">
        <v>9.0850000000000009</v>
      </c>
      <c r="H52">
        <v>420952459215</v>
      </c>
      <c r="I52" t="s">
        <v>44</v>
      </c>
      <c r="J52" t="s">
        <v>45</v>
      </c>
    </row>
    <row r="53" spans="1:10" x14ac:dyDescent="0.3">
      <c r="A53" s="1">
        <v>45124</v>
      </c>
      <c r="B53" t="s">
        <v>28</v>
      </c>
      <c r="C53">
        <v>8.1140000000000008</v>
      </c>
      <c r="D53">
        <v>6.38</v>
      </c>
      <c r="E53">
        <v>7.1050000000000004</v>
      </c>
      <c r="F53">
        <v>8.44</v>
      </c>
      <c r="G53">
        <v>9.0860000000000003</v>
      </c>
      <c r="H53">
        <v>411024743382</v>
      </c>
      <c r="I53" t="s">
        <v>44</v>
      </c>
      <c r="J53" t="s">
        <v>45</v>
      </c>
    </row>
    <row r="54" spans="1:10" x14ac:dyDescent="0.3">
      <c r="A54" s="1">
        <v>45121</v>
      </c>
      <c r="B54" t="s">
        <v>28</v>
      </c>
      <c r="C54">
        <v>8.125</v>
      </c>
      <c r="D54">
        <v>6.29</v>
      </c>
      <c r="E54">
        <v>7.05</v>
      </c>
      <c r="F54">
        <v>8.4</v>
      </c>
      <c r="G54">
        <v>9.0169999999999995</v>
      </c>
      <c r="H54">
        <v>419327705856</v>
      </c>
      <c r="I54" t="s">
        <v>44</v>
      </c>
      <c r="J54" t="s">
        <v>45</v>
      </c>
    </row>
    <row r="55" spans="1:10" x14ac:dyDescent="0.3">
      <c r="A55" s="1">
        <v>45120</v>
      </c>
      <c r="B55" t="s">
        <v>28</v>
      </c>
      <c r="C55">
        <v>8.1270000000000007</v>
      </c>
      <c r="D55">
        <v>6.27</v>
      </c>
      <c r="E55">
        <v>7.08</v>
      </c>
      <c r="F55">
        <v>8.4149999999999991</v>
      </c>
      <c r="G55">
        <v>9.0530000000000008</v>
      </c>
      <c r="H55">
        <v>422019869801</v>
      </c>
      <c r="I55" t="s">
        <v>44</v>
      </c>
      <c r="J55" t="s">
        <v>45</v>
      </c>
    </row>
    <row r="56" spans="1:10" x14ac:dyDescent="0.3">
      <c r="A56" s="1">
        <v>45119</v>
      </c>
      <c r="B56" t="s">
        <v>28</v>
      </c>
      <c r="C56">
        <v>8.1270000000000007</v>
      </c>
      <c r="D56">
        <v>6.4850000000000003</v>
      </c>
      <c r="E56">
        <v>7.1280000000000001</v>
      </c>
      <c r="F56">
        <v>8.4079999999999995</v>
      </c>
      <c r="G56">
        <v>8.9600000000000009</v>
      </c>
      <c r="H56">
        <v>424258996924</v>
      </c>
      <c r="I56" t="s">
        <v>44</v>
      </c>
      <c r="J56" t="s">
        <v>45</v>
      </c>
    </row>
    <row r="57" spans="1:10" x14ac:dyDescent="0.3">
      <c r="A57" s="1">
        <v>45118</v>
      </c>
      <c r="B57" t="s">
        <v>28</v>
      </c>
      <c r="C57">
        <v>8.125</v>
      </c>
      <c r="D57">
        <v>6.53</v>
      </c>
      <c r="E57">
        <v>7.1749999999999998</v>
      </c>
      <c r="F57">
        <v>8.44</v>
      </c>
      <c r="G57">
        <v>9.0579999999999998</v>
      </c>
      <c r="H57">
        <v>414299492297</v>
      </c>
      <c r="I57" t="s">
        <v>44</v>
      </c>
      <c r="J57" t="s">
        <v>45</v>
      </c>
    </row>
    <row r="58" spans="1:10" x14ac:dyDescent="0.3">
      <c r="A58" s="1">
        <v>45117</v>
      </c>
      <c r="B58" t="s">
        <v>28</v>
      </c>
      <c r="C58">
        <v>8.1219999999999999</v>
      </c>
      <c r="D58">
        <v>6.05</v>
      </c>
      <c r="E58">
        <v>7.06</v>
      </c>
      <c r="F58">
        <v>8.43</v>
      </c>
      <c r="G58">
        <v>9.0510000000000002</v>
      </c>
      <c r="H58">
        <v>403241515360</v>
      </c>
      <c r="I58" t="s">
        <v>44</v>
      </c>
      <c r="J58" t="s">
        <v>45</v>
      </c>
    </row>
    <row r="59" spans="1:10" x14ac:dyDescent="0.3">
      <c r="A59" s="1">
        <v>45114</v>
      </c>
      <c r="B59" t="s">
        <v>28</v>
      </c>
      <c r="C59">
        <v>8.1150000000000002</v>
      </c>
      <c r="D59">
        <v>6.53</v>
      </c>
      <c r="E59">
        <v>7.1050000000000004</v>
      </c>
      <c r="F59">
        <v>8.4149999999999991</v>
      </c>
      <c r="G59">
        <v>8.9960000000000004</v>
      </c>
      <c r="H59">
        <v>401462912055</v>
      </c>
      <c r="I59" t="s">
        <v>44</v>
      </c>
      <c r="J59" t="s">
        <v>45</v>
      </c>
    </row>
    <row r="60" spans="1:10" x14ac:dyDescent="0.3">
      <c r="A60" s="1">
        <v>45113</v>
      </c>
      <c r="B60" t="s">
        <v>28</v>
      </c>
      <c r="C60">
        <v>8.1259999999999994</v>
      </c>
      <c r="D60">
        <v>6.3949999999999996</v>
      </c>
      <c r="E60">
        <v>7.1280000000000001</v>
      </c>
      <c r="F60">
        <v>8.4079999999999995</v>
      </c>
      <c r="G60">
        <v>8.9849999999999994</v>
      </c>
      <c r="H60">
        <v>415712767484</v>
      </c>
      <c r="I60" t="s">
        <v>44</v>
      </c>
      <c r="J60" t="s">
        <v>45</v>
      </c>
    </row>
    <row r="61" spans="1:10" x14ac:dyDescent="0.3">
      <c r="A61" s="1">
        <v>45112</v>
      </c>
      <c r="B61" t="s">
        <v>28</v>
      </c>
      <c r="C61">
        <v>8.1229999999999993</v>
      </c>
      <c r="D61">
        <v>6.3949999999999996</v>
      </c>
      <c r="E61">
        <v>7.0579999999999998</v>
      </c>
      <c r="F61">
        <v>8.4629999999999992</v>
      </c>
      <c r="G61">
        <v>9.0269999999999992</v>
      </c>
      <c r="H61">
        <v>409229110792</v>
      </c>
      <c r="I61" t="s">
        <v>44</v>
      </c>
      <c r="J61" t="s">
        <v>45</v>
      </c>
    </row>
    <row r="62" spans="1:10" x14ac:dyDescent="0.3">
      <c r="A62" s="1">
        <v>45111</v>
      </c>
      <c r="B62" t="s">
        <v>28</v>
      </c>
      <c r="C62">
        <v>8.1150000000000002</v>
      </c>
      <c r="D62">
        <v>6.0350000000000001</v>
      </c>
      <c r="E62">
        <v>7.0579999999999998</v>
      </c>
      <c r="F62">
        <v>8.4079999999999995</v>
      </c>
      <c r="G62">
        <v>8.9730000000000008</v>
      </c>
      <c r="H62">
        <v>396410085828</v>
      </c>
      <c r="I62" t="s">
        <v>44</v>
      </c>
      <c r="J62" t="s">
        <v>45</v>
      </c>
    </row>
    <row r="63" spans="1:10" x14ac:dyDescent="0.3">
      <c r="A63" s="1">
        <v>45110</v>
      </c>
      <c r="B63" t="s">
        <v>28</v>
      </c>
      <c r="C63">
        <v>8.1270000000000007</v>
      </c>
      <c r="D63">
        <v>6.3650000000000002</v>
      </c>
      <c r="E63">
        <v>7.0529999999999999</v>
      </c>
      <c r="F63">
        <v>8.3879999999999999</v>
      </c>
      <c r="G63">
        <v>8.7460000000000004</v>
      </c>
      <c r="H63">
        <v>424160710259</v>
      </c>
      <c r="I63" t="s">
        <v>44</v>
      </c>
      <c r="J63" t="s">
        <v>45</v>
      </c>
    </row>
    <row r="64" spans="1:10" x14ac:dyDescent="0.3">
      <c r="A64" s="1">
        <v>45107</v>
      </c>
      <c r="B64" t="s">
        <v>28</v>
      </c>
      <c r="C64">
        <v>8.1120000000000001</v>
      </c>
      <c r="D64">
        <v>6.41</v>
      </c>
      <c r="E64">
        <v>7.1</v>
      </c>
      <c r="F64">
        <v>8.43</v>
      </c>
      <c r="G64">
        <v>8.93</v>
      </c>
      <c r="H64">
        <v>394332787277</v>
      </c>
      <c r="I64" t="s">
        <v>44</v>
      </c>
      <c r="J64" t="s">
        <v>45</v>
      </c>
    </row>
    <row r="65" spans="1:10" x14ac:dyDescent="0.3">
      <c r="A65" s="1">
        <v>45106</v>
      </c>
      <c r="B65" t="s">
        <v>28</v>
      </c>
      <c r="C65">
        <v>8.0760000000000005</v>
      </c>
      <c r="D65">
        <v>6.1449999999999996</v>
      </c>
      <c r="E65">
        <v>7.0380000000000003</v>
      </c>
      <c r="F65">
        <v>8.4079999999999995</v>
      </c>
      <c r="G65">
        <v>8.9629999999999992</v>
      </c>
      <c r="H65">
        <v>388488049964</v>
      </c>
      <c r="I65" t="s">
        <v>44</v>
      </c>
      <c r="J65" t="s">
        <v>45</v>
      </c>
    </row>
    <row r="66" spans="1:10" x14ac:dyDescent="0.3">
      <c r="A66" s="1">
        <v>45105</v>
      </c>
      <c r="B66" t="s">
        <v>28</v>
      </c>
      <c r="C66">
        <v>8.0879999999999992</v>
      </c>
      <c r="D66">
        <v>6.1449999999999996</v>
      </c>
      <c r="E66">
        <v>7.0579999999999998</v>
      </c>
      <c r="F66">
        <v>8.4079999999999995</v>
      </c>
      <c r="G66">
        <v>8.9600000000000009</v>
      </c>
      <c r="H66">
        <v>432706240471</v>
      </c>
      <c r="I66" t="s">
        <v>44</v>
      </c>
      <c r="J66" t="s">
        <v>45</v>
      </c>
    </row>
    <row r="67" spans="1:10" x14ac:dyDescent="0.3">
      <c r="A67" s="1">
        <v>45104</v>
      </c>
      <c r="B67" t="s">
        <v>28</v>
      </c>
      <c r="C67">
        <v>8.0839999999999996</v>
      </c>
      <c r="D67">
        <v>5.89</v>
      </c>
      <c r="E67">
        <v>7</v>
      </c>
      <c r="F67">
        <v>8.4</v>
      </c>
      <c r="G67">
        <v>8.9550000000000001</v>
      </c>
      <c r="H67">
        <v>435583417982</v>
      </c>
      <c r="I67" t="s">
        <v>44</v>
      </c>
      <c r="J67" t="s">
        <v>45</v>
      </c>
    </row>
    <row r="68" spans="1:10" x14ac:dyDescent="0.3">
      <c r="A68" s="1">
        <v>45103</v>
      </c>
      <c r="B68" t="s">
        <v>28</v>
      </c>
      <c r="C68">
        <v>8.0779999999999994</v>
      </c>
      <c r="D68">
        <v>5.9550000000000001</v>
      </c>
      <c r="E68">
        <v>6.9880000000000004</v>
      </c>
      <c r="F68">
        <v>8.4079999999999995</v>
      </c>
      <c r="G68">
        <v>8.9550000000000001</v>
      </c>
      <c r="H68">
        <v>429186435637</v>
      </c>
      <c r="I68" t="s">
        <v>44</v>
      </c>
      <c r="J68" t="s">
        <v>45</v>
      </c>
    </row>
    <row r="69" spans="1:10" x14ac:dyDescent="0.3">
      <c r="A69" s="1">
        <v>45100</v>
      </c>
      <c r="B69" t="s">
        <v>28</v>
      </c>
      <c r="C69">
        <v>8.1050000000000004</v>
      </c>
      <c r="D69">
        <v>6.5149999999999997</v>
      </c>
      <c r="E69">
        <v>7.0830000000000002</v>
      </c>
      <c r="F69">
        <v>8.423</v>
      </c>
      <c r="G69">
        <v>8.9380000000000006</v>
      </c>
      <c r="H69">
        <v>379481525538</v>
      </c>
      <c r="I69" t="s">
        <v>44</v>
      </c>
      <c r="J69" t="s">
        <v>45</v>
      </c>
    </row>
    <row r="70" spans="1:10" x14ac:dyDescent="0.3">
      <c r="A70" s="1">
        <v>45099</v>
      </c>
      <c r="B70" t="s">
        <v>28</v>
      </c>
      <c r="C70">
        <v>8.0779999999999994</v>
      </c>
      <c r="D70">
        <v>6.2</v>
      </c>
      <c r="E70">
        <v>7.05</v>
      </c>
      <c r="F70">
        <v>8.4</v>
      </c>
      <c r="G70">
        <v>8.9359999999999999</v>
      </c>
      <c r="H70">
        <v>428169267527</v>
      </c>
      <c r="I70" t="s">
        <v>44</v>
      </c>
      <c r="J70" t="s">
        <v>45</v>
      </c>
    </row>
    <row r="71" spans="1:10" x14ac:dyDescent="0.3">
      <c r="A71" s="1">
        <v>45098</v>
      </c>
      <c r="B71" t="s">
        <v>28</v>
      </c>
      <c r="C71">
        <v>8.0869999999999997</v>
      </c>
      <c r="D71">
        <v>6.0250000000000004</v>
      </c>
      <c r="E71">
        <v>6.9880000000000004</v>
      </c>
      <c r="F71">
        <v>8.4079999999999995</v>
      </c>
      <c r="G71">
        <v>8.923</v>
      </c>
      <c r="H71">
        <v>442272259158</v>
      </c>
      <c r="I71" t="s">
        <v>44</v>
      </c>
      <c r="J71" t="s">
        <v>45</v>
      </c>
    </row>
    <row r="72" spans="1:10" x14ac:dyDescent="0.3">
      <c r="A72" s="1">
        <v>45097</v>
      </c>
      <c r="B72" t="s">
        <v>28</v>
      </c>
      <c r="C72">
        <v>8.0719999999999992</v>
      </c>
      <c r="D72">
        <v>5.9249999999999998</v>
      </c>
      <c r="E72">
        <v>6.9630000000000001</v>
      </c>
      <c r="F72">
        <v>8.2940000000000005</v>
      </c>
      <c r="G72">
        <v>8.8089999999999993</v>
      </c>
      <c r="H72">
        <v>434759185207</v>
      </c>
      <c r="I72" t="s">
        <v>44</v>
      </c>
      <c r="J72" t="s">
        <v>45</v>
      </c>
    </row>
    <row r="73" spans="1:10" x14ac:dyDescent="0.3">
      <c r="A73" s="1">
        <v>45096</v>
      </c>
      <c r="B73" t="s">
        <v>28</v>
      </c>
      <c r="C73">
        <v>8.07</v>
      </c>
      <c r="D73">
        <v>5.8550000000000004</v>
      </c>
      <c r="E73">
        <v>6.9429999999999996</v>
      </c>
      <c r="F73">
        <v>8.3130000000000006</v>
      </c>
      <c r="G73">
        <v>8.8960000000000008</v>
      </c>
      <c r="H73">
        <v>431988362171</v>
      </c>
      <c r="I73" t="s">
        <v>44</v>
      </c>
      <c r="J73" t="s">
        <v>45</v>
      </c>
    </row>
    <row r="74" spans="1:10" x14ac:dyDescent="0.3">
      <c r="A74" s="1">
        <v>45092</v>
      </c>
      <c r="B74" t="s">
        <v>28</v>
      </c>
      <c r="C74">
        <v>8.0670000000000002</v>
      </c>
      <c r="D74">
        <v>5.8849999999999998</v>
      </c>
      <c r="E74">
        <v>6.9880000000000004</v>
      </c>
      <c r="F74">
        <v>8.3130000000000006</v>
      </c>
      <c r="G74">
        <v>8.84</v>
      </c>
      <c r="H74">
        <v>422251472988</v>
      </c>
      <c r="I74" t="s">
        <v>44</v>
      </c>
      <c r="J74" t="s">
        <v>45</v>
      </c>
    </row>
    <row r="75" spans="1:10" x14ac:dyDescent="0.3">
      <c r="A75" s="1">
        <v>45091</v>
      </c>
      <c r="B75" t="s">
        <v>28</v>
      </c>
      <c r="C75">
        <v>8.0670000000000002</v>
      </c>
      <c r="D75">
        <v>5.83</v>
      </c>
      <c r="E75">
        <v>6.95</v>
      </c>
      <c r="F75">
        <v>8.3000000000000007</v>
      </c>
      <c r="G75">
        <v>8.827</v>
      </c>
      <c r="H75">
        <v>422414843998</v>
      </c>
      <c r="I75" t="s">
        <v>44</v>
      </c>
      <c r="J75" t="s">
        <v>45</v>
      </c>
    </row>
    <row r="76" spans="1:10" x14ac:dyDescent="0.3">
      <c r="A76" s="1">
        <v>45090</v>
      </c>
      <c r="B76" t="s">
        <v>28</v>
      </c>
      <c r="C76">
        <v>8.0660000000000007</v>
      </c>
      <c r="D76">
        <v>5.85</v>
      </c>
      <c r="E76">
        <v>6.9749999999999996</v>
      </c>
      <c r="F76">
        <v>8.375</v>
      </c>
      <c r="G76">
        <v>8.9</v>
      </c>
      <c r="H76">
        <v>423015025496</v>
      </c>
      <c r="I76" t="s">
        <v>44</v>
      </c>
      <c r="J76" t="s">
        <v>45</v>
      </c>
    </row>
    <row r="77" spans="1:10" x14ac:dyDescent="0.3">
      <c r="A77" s="1">
        <v>45089</v>
      </c>
      <c r="B77" t="s">
        <v>28</v>
      </c>
      <c r="C77">
        <v>8.0670000000000002</v>
      </c>
      <c r="D77">
        <v>5.8550000000000004</v>
      </c>
      <c r="E77">
        <v>6.9880000000000004</v>
      </c>
      <c r="F77">
        <v>8.4350000000000005</v>
      </c>
      <c r="G77">
        <v>8.9450000000000003</v>
      </c>
      <c r="H77">
        <v>428204040248</v>
      </c>
      <c r="I77" t="s">
        <v>44</v>
      </c>
      <c r="J77" t="s">
        <v>45</v>
      </c>
    </row>
    <row r="78" spans="1:10" x14ac:dyDescent="0.3">
      <c r="A78" s="1">
        <v>45086</v>
      </c>
      <c r="B78" t="s">
        <v>28</v>
      </c>
      <c r="C78">
        <v>8.0690000000000008</v>
      </c>
      <c r="D78">
        <v>5.89</v>
      </c>
      <c r="E78">
        <v>7</v>
      </c>
      <c r="F78">
        <v>8.43</v>
      </c>
      <c r="G78">
        <v>8.9719999999999995</v>
      </c>
      <c r="H78">
        <v>424490714227</v>
      </c>
      <c r="I78" t="s">
        <v>44</v>
      </c>
      <c r="J78" t="s">
        <v>45</v>
      </c>
    </row>
    <row r="79" spans="1:10" x14ac:dyDescent="0.3">
      <c r="A79" s="1">
        <v>45085</v>
      </c>
      <c r="B79" t="s">
        <v>28</v>
      </c>
      <c r="C79">
        <v>8.0670000000000002</v>
      </c>
      <c r="D79">
        <v>5.8949999999999996</v>
      </c>
      <c r="E79">
        <v>7.0529999999999999</v>
      </c>
      <c r="F79">
        <v>8.3879999999999999</v>
      </c>
      <c r="G79">
        <v>8.9049999999999994</v>
      </c>
      <c r="H79">
        <v>423355232511</v>
      </c>
      <c r="I79" t="s">
        <v>44</v>
      </c>
      <c r="J79" t="s">
        <v>45</v>
      </c>
    </row>
    <row r="80" spans="1:10" x14ac:dyDescent="0.3">
      <c r="A80" s="1">
        <v>45084</v>
      </c>
      <c r="B80" t="s">
        <v>28</v>
      </c>
      <c r="C80">
        <v>8.0660000000000007</v>
      </c>
      <c r="D80">
        <v>6</v>
      </c>
      <c r="E80">
        <v>7.0380000000000003</v>
      </c>
      <c r="F80">
        <v>8.4350000000000005</v>
      </c>
      <c r="G80">
        <v>8.9350000000000005</v>
      </c>
      <c r="H80">
        <v>414136225410</v>
      </c>
      <c r="I80" t="s">
        <v>44</v>
      </c>
      <c r="J80" t="s">
        <v>45</v>
      </c>
    </row>
    <row r="81" spans="1:10" x14ac:dyDescent="0.3">
      <c r="A81" s="1">
        <v>45083</v>
      </c>
      <c r="B81" t="s">
        <v>28</v>
      </c>
      <c r="C81">
        <v>8.0589999999999993</v>
      </c>
      <c r="D81">
        <v>6.1</v>
      </c>
      <c r="E81">
        <v>7.0129999999999999</v>
      </c>
      <c r="F81">
        <v>8.3879999999999999</v>
      </c>
      <c r="G81">
        <v>8.9250000000000007</v>
      </c>
      <c r="H81">
        <v>424835387432</v>
      </c>
      <c r="I81" t="s">
        <v>44</v>
      </c>
      <c r="J81" t="s">
        <v>45</v>
      </c>
    </row>
    <row r="82" spans="1:10" x14ac:dyDescent="0.3">
      <c r="A82" s="1">
        <v>45082</v>
      </c>
      <c r="B82" t="s">
        <v>28</v>
      </c>
      <c r="C82">
        <v>8.06</v>
      </c>
      <c r="D82">
        <v>6.15</v>
      </c>
      <c r="E82">
        <v>7.0250000000000004</v>
      </c>
      <c r="F82">
        <v>8.4149999999999991</v>
      </c>
      <c r="G82">
        <v>8.92</v>
      </c>
      <c r="H82">
        <v>418008896306</v>
      </c>
      <c r="I82" t="s">
        <v>44</v>
      </c>
      <c r="J82" t="s">
        <v>45</v>
      </c>
    </row>
    <row r="83" spans="1:10" x14ac:dyDescent="0.3">
      <c r="A83" s="1">
        <v>45079</v>
      </c>
      <c r="B83" t="s">
        <v>28</v>
      </c>
      <c r="C83">
        <v>8.0589999999999993</v>
      </c>
      <c r="D83">
        <v>6.17</v>
      </c>
      <c r="E83">
        <v>7</v>
      </c>
      <c r="F83">
        <v>8.4</v>
      </c>
      <c r="G83">
        <v>8.91</v>
      </c>
      <c r="H83">
        <v>410657046376</v>
      </c>
      <c r="I83" t="s">
        <v>44</v>
      </c>
      <c r="J83" t="s">
        <v>45</v>
      </c>
    </row>
    <row r="84" spans="1:10" x14ac:dyDescent="0.3">
      <c r="A84" s="1">
        <v>45078</v>
      </c>
      <c r="B84" t="s">
        <v>28</v>
      </c>
      <c r="C84">
        <v>8.0589999999999993</v>
      </c>
      <c r="D84">
        <v>5.875</v>
      </c>
      <c r="E84">
        <v>7.0129999999999999</v>
      </c>
      <c r="F84">
        <v>8.3879999999999999</v>
      </c>
      <c r="G84">
        <v>8.8290000000000006</v>
      </c>
      <c r="H84">
        <v>403299498281</v>
      </c>
      <c r="I84" t="s">
        <v>44</v>
      </c>
      <c r="J84" t="s">
        <v>45</v>
      </c>
    </row>
    <row r="85" spans="1:10" x14ac:dyDescent="0.3">
      <c r="A85" s="1">
        <v>45077</v>
      </c>
      <c r="B85" t="s">
        <v>28</v>
      </c>
      <c r="C85">
        <v>8.0730000000000004</v>
      </c>
      <c r="D85">
        <v>6.41</v>
      </c>
      <c r="E85">
        <v>7.06</v>
      </c>
      <c r="F85">
        <v>8.43</v>
      </c>
      <c r="G85">
        <v>8.93</v>
      </c>
      <c r="H85">
        <v>379577544609</v>
      </c>
      <c r="I85" t="s">
        <v>44</v>
      </c>
      <c r="J85" t="s">
        <v>45</v>
      </c>
    </row>
    <row r="86" spans="1:10" x14ac:dyDescent="0.3">
      <c r="A86" s="1">
        <v>45076</v>
      </c>
      <c r="B86" t="s">
        <v>28</v>
      </c>
      <c r="C86">
        <v>8.0749999999999993</v>
      </c>
      <c r="D86">
        <v>5.89</v>
      </c>
      <c r="E86">
        <v>7</v>
      </c>
      <c r="F86">
        <v>8.4</v>
      </c>
      <c r="G86">
        <v>8.91</v>
      </c>
      <c r="H86">
        <v>400636716994</v>
      </c>
      <c r="I86" t="s">
        <v>44</v>
      </c>
      <c r="J86" t="s">
        <v>45</v>
      </c>
    </row>
    <row r="87" spans="1:10" x14ac:dyDescent="0.3">
      <c r="A87" s="1">
        <v>45075</v>
      </c>
      <c r="B87" t="s">
        <v>28</v>
      </c>
      <c r="C87">
        <v>8.0670000000000002</v>
      </c>
      <c r="D87">
        <v>5.89</v>
      </c>
      <c r="E87">
        <v>7.05</v>
      </c>
      <c r="F87">
        <v>8.4499999999999993</v>
      </c>
      <c r="G87">
        <v>8.9570000000000007</v>
      </c>
      <c r="H87">
        <v>412040514684</v>
      </c>
      <c r="I87" t="s">
        <v>44</v>
      </c>
      <c r="J87" t="s">
        <v>45</v>
      </c>
    </row>
    <row r="88" spans="1:10" x14ac:dyDescent="0.3">
      <c r="A88" s="1">
        <v>45072</v>
      </c>
      <c r="B88" t="s">
        <v>28</v>
      </c>
      <c r="C88">
        <v>8.0299999999999994</v>
      </c>
      <c r="D88">
        <v>6.5449999999999999</v>
      </c>
      <c r="E88">
        <v>7.1280000000000001</v>
      </c>
      <c r="F88">
        <v>8.4130000000000003</v>
      </c>
      <c r="G88">
        <v>8.9350000000000005</v>
      </c>
      <c r="H88">
        <v>420779226190</v>
      </c>
      <c r="I88" t="s">
        <v>44</v>
      </c>
      <c r="J88" t="s">
        <v>45</v>
      </c>
    </row>
    <row r="89" spans="1:10" x14ac:dyDescent="0.3">
      <c r="A89" s="1">
        <v>45071</v>
      </c>
      <c r="B89" t="s">
        <v>28</v>
      </c>
      <c r="C89">
        <v>7.5819999999999999</v>
      </c>
      <c r="D89">
        <v>5.8949999999999996</v>
      </c>
      <c r="E89">
        <v>6.5579999999999998</v>
      </c>
      <c r="F89">
        <v>7.9080000000000004</v>
      </c>
      <c r="G89">
        <v>8.4350000000000005</v>
      </c>
      <c r="H89">
        <v>423939935794</v>
      </c>
      <c r="I89" t="s">
        <v>44</v>
      </c>
      <c r="J89" t="s">
        <v>45</v>
      </c>
    </row>
    <row r="90" spans="1:10" x14ac:dyDescent="0.3">
      <c r="A90" s="1">
        <v>45070</v>
      </c>
      <c r="B90" t="s">
        <v>28</v>
      </c>
      <c r="C90">
        <v>7.58</v>
      </c>
      <c r="D90">
        <v>5.47</v>
      </c>
      <c r="E90">
        <v>6.4880000000000004</v>
      </c>
      <c r="F90">
        <v>7.8630000000000004</v>
      </c>
      <c r="G90">
        <v>8.4149999999999991</v>
      </c>
      <c r="H90">
        <v>416049746908</v>
      </c>
      <c r="I90" t="s">
        <v>44</v>
      </c>
      <c r="J90" t="s">
        <v>45</v>
      </c>
    </row>
    <row r="91" spans="1:10" x14ac:dyDescent="0.3">
      <c r="A91" s="1">
        <v>45069</v>
      </c>
      <c r="B91" t="s">
        <v>28</v>
      </c>
      <c r="C91">
        <v>7.577</v>
      </c>
      <c r="D91">
        <v>5.47</v>
      </c>
      <c r="E91">
        <v>6.5380000000000003</v>
      </c>
      <c r="F91">
        <v>7.9080000000000004</v>
      </c>
      <c r="G91">
        <v>8.5739999999999998</v>
      </c>
      <c r="H91">
        <v>427160188752</v>
      </c>
      <c r="I91" t="s">
        <v>44</v>
      </c>
      <c r="J91" t="s">
        <v>45</v>
      </c>
    </row>
    <row r="92" spans="1:10" x14ac:dyDescent="0.3">
      <c r="A92" s="1">
        <v>45068</v>
      </c>
      <c r="B92" t="s">
        <v>28</v>
      </c>
      <c r="C92">
        <v>7.577</v>
      </c>
      <c r="D92">
        <v>5.48</v>
      </c>
      <c r="E92">
        <v>6.5</v>
      </c>
      <c r="F92">
        <v>7.9</v>
      </c>
      <c r="G92">
        <v>8.5679999999999996</v>
      </c>
      <c r="H92">
        <v>434250078662</v>
      </c>
      <c r="I92" t="s">
        <v>44</v>
      </c>
      <c r="J92" t="s">
        <v>45</v>
      </c>
    </row>
    <row r="93" spans="1:10" x14ac:dyDescent="0.3">
      <c r="A93" s="1">
        <v>45065</v>
      </c>
      <c r="B93" t="s">
        <v>28</v>
      </c>
      <c r="C93">
        <v>7.5750000000000002</v>
      </c>
      <c r="D93">
        <v>5.47</v>
      </c>
      <c r="E93">
        <v>6.5380000000000003</v>
      </c>
      <c r="F93">
        <v>7.9080000000000004</v>
      </c>
      <c r="G93">
        <v>8.5640000000000001</v>
      </c>
      <c r="H93">
        <v>432360169305</v>
      </c>
      <c r="I93" t="s">
        <v>44</v>
      </c>
      <c r="J93" t="s">
        <v>45</v>
      </c>
    </row>
    <row r="94" spans="1:10" x14ac:dyDescent="0.3">
      <c r="A94" s="1">
        <v>45064</v>
      </c>
      <c r="B94" t="s">
        <v>28</v>
      </c>
      <c r="C94">
        <v>7.5780000000000003</v>
      </c>
      <c r="D94">
        <v>5.6749999999999998</v>
      </c>
      <c r="E94">
        <v>6.5629999999999997</v>
      </c>
      <c r="F94">
        <v>7.8879999999999999</v>
      </c>
      <c r="G94">
        <v>8.5039999999999996</v>
      </c>
      <c r="H94">
        <v>429209442912</v>
      </c>
      <c r="I94" t="s">
        <v>44</v>
      </c>
      <c r="J94" t="s">
        <v>45</v>
      </c>
    </row>
    <row r="95" spans="1:10" x14ac:dyDescent="0.3">
      <c r="A95" s="1">
        <v>45063</v>
      </c>
      <c r="B95" t="s">
        <v>28</v>
      </c>
      <c r="C95">
        <v>7.577</v>
      </c>
      <c r="D95">
        <v>5.91</v>
      </c>
      <c r="E95">
        <v>6.65</v>
      </c>
      <c r="F95">
        <v>7.9</v>
      </c>
      <c r="G95">
        <v>8.51</v>
      </c>
      <c r="H95">
        <v>429144982920</v>
      </c>
      <c r="I95" t="s">
        <v>44</v>
      </c>
      <c r="J95" t="s">
        <v>45</v>
      </c>
    </row>
    <row r="96" spans="1:10" x14ac:dyDescent="0.3">
      <c r="A96" s="1">
        <v>45062</v>
      </c>
      <c r="B96" t="s">
        <v>28</v>
      </c>
      <c r="C96">
        <v>7.5860000000000003</v>
      </c>
      <c r="D96">
        <v>5.94</v>
      </c>
      <c r="E96">
        <v>6.6</v>
      </c>
      <c r="F96">
        <v>7.875</v>
      </c>
      <c r="G96">
        <v>8.4870000000000001</v>
      </c>
      <c r="H96">
        <v>441761446503</v>
      </c>
      <c r="I96" t="s">
        <v>44</v>
      </c>
      <c r="J96" t="s">
        <v>45</v>
      </c>
    </row>
    <row r="97" spans="1:10" x14ac:dyDescent="0.3">
      <c r="A97" s="1">
        <v>45061</v>
      </c>
      <c r="B97" t="s">
        <v>28</v>
      </c>
      <c r="C97">
        <v>7.577</v>
      </c>
      <c r="D97">
        <v>5.94</v>
      </c>
      <c r="E97">
        <v>6.6</v>
      </c>
      <c r="F97">
        <v>7.875</v>
      </c>
      <c r="G97">
        <v>8.4830000000000005</v>
      </c>
      <c r="H97">
        <v>423187550712</v>
      </c>
      <c r="I97" t="s">
        <v>44</v>
      </c>
      <c r="J97" t="s">
        <v>45</v>
      </c>
    </row>
    <row r="98" spans="1:10" x14ac:dyDescent="0.3">
      <c r="A98" s="1">
        <v>45058</v>
      </c>
      <c r="B98" t="s">
        <v>28</v>
      </c>
      <c r="C98">
        <v>7.5860000000000003</v>
      </c>
      <c r="D98">
        <v>5.48</v>
      </c>
      <c r="E98">
        <v>6.5</v>
      </c>
      <c r="F98">
        <v>7.9</v>
      </c>
      <c r="G98">
        <v>8.5180000000000007</v>
      </c>
      <c r="H98">
        <v>429719997823</v>
      </c>
      <c r="I98" t="s">
        <v>44</v>
      </c>
      <c r="J98" t="s">
        <v>45</v>
      </c>
    </row>
    <row r="99" spans="1:10" x14ac:dyDescent="0.3">
      <c r="A99" s="1">
        <v>45057</v>
      </c>
      <c r="B99" t="s">
        <v>28</v>
      </c>
      <c r="C99">
        <v>7.5759999999999996</v>
      </c>
      <c r="D99">
        <v>5.46</v>
      </c>
      <c r="E99">
        <v>6.5250000000000004</v>
      </c>
      <c r="F99">
        <v>7.875</v>
      </c>
      <c r="G99">
        <v>8.4700000000000006</v>
      </c>
      <c r="H99">
        <v>419919980001</v>
      </c>
      <c r="I99" t="s">
        <v>44</v>
      </c>
      <c r="J99" t="s">
        <v>45</v>
      </c>
    </row>
    <row r="100" spans="1:10" x14ac:dyDescent="0.3">
      <c r="A100" s="1">
        <v>45056</v>
      </c>
      <c r="B100" t="s">
        <v>28</v>
      </c>
      <c r="C100">
        <v>7.577</v>
      </c>
      <c r="D100">
        <v>5.38</v>
      </c>
      <c r="E100">
        <v>6.5250000000000004</v>
      </c>
      <c r="F100">
        <v>7.875</v>
      </c>
      <c r="G100">
        <v>8.4670000000000005</v>
      </c>
      <c r="H100">
        <v>422667133845</v>
      </c>
      <c r="I100" t="s">
        <v>44</v>
      </c>
      <c r="J100" t="s">
        <v>45</v>
      </c>
    </row>
    <row r="101" spans="1:10" x14ac:dyDescent="0.3">
      <c r="A101" s="1">
        <v>45055</v>
      </c>
      <c r="B101" t="s">
        <v>28</v>
      </c>
      <c r="C101">
        <v>7.5819999999999999</v>
      </c>
      <c r="D101">
        <v>5.3849999999999998</v>
      </c>
      <c r="E101">
        <v>6.5380000000000003</v>
      </c>
      <c r="F101">
        <v>7.8630000000000004</v>
      </c>
      <c r="G101">
        <v>8.4600000000000009</v>
      </c>
      <c r="H101">
        <v>416180240503</v>
      </c>
      <c r="I101" t="s">
        <v>44</v>
      </c>
      <c r="J101" t="s">
        <v>45</v>
      </c>
    </row>
    <row r="102" spans="1:10" x14ac:dyDescent="0.3">
      <c r="A102" s="1">
        <v>45054</v>
      </c>
      <c r="B102" t="s">
        <v>28</v>
      </c>
      <c r="C102">
        <v>7.58</v>
      </c>
      <c r="D102">
        <v>5.38</v>
      </c>
      <c r="E102">
        <v>6.5250000000000004</v>
      </c>
      <c r="F102">
        <v>7.875</v>
      </c>
      <c r="G102">
        <v>8.4600000000000009</v>
      </c>
      <c r="H102">
        <v>415055619095</v>
      </c>
      <c r="I102" t="s">
        <v>44</v>
      </c>
      <c r="J102" t="s">
        <v>45</v>
      </c>
    </row>
    <row r="103" spans="1:10" x14ac:dyDescent="0.3">
      <c r="A103" s="1">
        <v>45051</v>
      </c>
      <c r="B103" t="s">
        <v>28</v>
      </c>
      <c r="C103">
        <v>7.5940000000000003</v>
      </c>
      <c r="D103">
        <v>5.375</v>
      </c>
      <c r="E103">
        <v>6.5129999999999999</v>
      </c>
      <c r="F103">
        <v>7.8879999999999999</v>
      </c>
      <c r="G103">
        <v>8.4250000000000007</v>
      </c>
      <c r="H103">
        <v>420007598360</v>
      </c>
      <c r="I103" t="s">
        <v>44</v>
      </c>
      <c r="J103" t="s">
        <v>45</v>
      </c>
    </row>
    <row r="104" spans="1:10" x14ac:dyDescent="0.3">
      <c r="A104" s="1">
        <v>45050</v>
      </c>
      <c r="B104" t="s">
        <v>28</v>
      </c>
      <c r="C104">
        <v>7.5819999999999999</v>
      </c>
      <c r="D104">
        <v>5.1130000000000004</v>
      </c>
      <c r="E104">
        <v>6.4880000000000004</v>
      </c>
      <c r="F104">
        <v>7.9080000000000004</v>
      </c>
      <c r="G104">
        <v>8.4440000000000008</v>
      </c>
      <c r="H104">
        <v>406786015187</v>
      </c>
      <c r="I104" t="s">
        <v>44</v>
      </c>
      <c r="J104" t="s">
        <v>45</v>
      </c>
    </row>
    <row r="105" spans="1:10" x14ac:dyDescent="0.3">
      <c r="A105" s="1">
        <v>45049</v>
      </c>
      <c r="B105" t="s">
        <v>28</v>
      </c>
      <c r="C105">
        <v>7.5940000000000003</v>
      </c>
      <c r="D105">
        <v>5.1130000000000004</v>
      </c>
      <c r="E105">
        <v>6.4429999999999996</v>
      </c>
      <c r="F105">
        <v>7.8630000000000004</v>
      </c>
      <c r="G105">
        <v>8.41</v>
      </c>
      <c r="H105">
        <v>420755562360</v>
      </c>
      <c r="I105" t="s">
        <v>44</v>
      </c>
      <c r="J105" t="s">
        <v>45</v>
      </c>
    </row>
    <row r="106" spans="1:10" x14ac:dyDescent="0.3">
      <c r="A106" s="1">
        <v>45048</v>
      </c>
      <c r="B106" t="s">
        <v>28</v>
      </c>
      <c r="C106">
        <v>7.5890000000000004</v>
      </c>
      <c r="D106">
        <v>5.0339999999999998</v>
      </c>
      <c r="E106">
        <v>6.4349999999999996</v>
      </c>
      <c r="F106">
        <v>7.875</v>
      </c>
      <c r="G106">
        <v>8.41</v>
      </c>
      <c r="H106">
        <v>408433676740</v>
      </c>
      <c r="I106" t="s">
        <v>44</v>
      </c>
      <c r="J106" t="s">
        <v>45</v>
      </c>
    </row>
    <row r="107" spans="1:10" x14ac:dyDescent="0.3">
      <c r="A107" s="1">
        <v>45044</v>
      </c>
      <c r="B107" t="s">
        <v>28</v>
      </c>
      <c r="C107">
        <v>7.5940000000000003</v>
      </c>
      <c r="D107">
        <v>5.1920000000000002</v>
      </c>
      <c r="E107">
        <v>6.45</v>
      </c>
      <c r="F107">
        <v>7.93</v>
      </c>
      <c r="G107">
        <v>8.4049999999999994</v>
      </c>
      <c r="H107">
        <v>386290800638</v>
      </c>
      <c r="I107" t="s">
        <v>44</v>
      </c>
      <c r="J107" t="s">
        <v>45</v>
      </c>
    </row>
    <row r="108" spans="1:10" x14ac:dyDescent="0.3">
      <c r="A108" s="1">
        <v>45042</v>
      </c>
      <c r="B108" t="s">
        <v>28</v>
      </c>
      <c r="C108">
        <v>7.5940000000000003</v>
      </c>
      <c r="D108">
        <v>5.1920000000000002</v>
      </c>
      <c r="E108">
        <v>6.42</v>
      </c>
      <c r="F108">
        <v>7.85</v>
      </c>
      <c r="G108">
        <v>8.3800000000000008</v>
      </c>
      <c r="H108">
        <v>409702935552</v>
      </c>
      <c r="I108" t="s">
        <v>44</v>
      </c>
      <c r="J108" t="s">
        <v>45</v>
      </c>
    </row>
    <row r="109" spans="1:10" x14ac:dyDescent="0.3">
      <c r="A109" s="1">
        <v>45041</v>
      </c>
      <c r="B109" t="s">
        <v>28</v>
      </c>
      <c r="C109">
        <v>7.5910000000000002</v>
      </c>
      <c r="D109">
        <v>5.1130000000000004</v>
      </c>
      <c r="E109">
        <v>6.4429999999999996</v>
      </c>
      <c r="F109">
        <v>7.8630000000000004</v>
      </c>
      <c r="G109">
        <v>8.3770000000000007</v>
      </c>
      <c r="H109">
        <v>414661444780</v>
      </c>
      <c r="I109" t="s">
        <v>44</v>
      </c>
      <c r="J109" t="s">
        <v>45</v>
      </c>
    </row>
    <row r="110" spans="1:10" x14ac:dyDescent="0.3">
      <c r="A110" s="1">
        <v>45040</v>
      </c>
      <c r="B110" t="s">
        <v>28</v>
      </c>
      <c r="C110">
        <v>7.5970000000000004</v>
      </c>
      <c r="D110">
        <v>5.1130000000000004</v>
      </c>
      <c r="E110">
        <v>6.4429999999999996</v>
      </c>
      <c r="F110">
        <v>7.8630000000000004</v>
      </c>
      <c r="G110">
        <v>8.3710000000000004</v>
      </c>
      <c r="H110">
        <v>426652980097</v>
      </c>
      <c r="I110" t="s">
        <v>44</v>
      </c>
      <c r="J110" t="s">
        <v>45</v>
      </c>
    </row>
    <row r="111" spans="1:10" x14ac:dyDescent="0.3">
      <c r="A111" s="1">
        <v>45037</v>
      </c>
      <c r="B111" t="s">
        <v>28</v>
      </c>
      <c r="C111">
        <v>7.54</v>
      </c>
      <c r="D111">
        <v>4.5599999999999996</v>
      </c>
      <c r="E111">
        <v>6.42</v>
      </c>
      <c r="F111">
        <v>7.76</v>
      </c>
      <c r="G111">
        <v>8.1999999999999993</v>
      </c>
      <c r="H111">
        <v>328187077141</v>
      </c>
      <c r="I111" t="s">
        <v>44</v>
      </c>
      <c r="J111" t="s">
        <v>45</v>
      </c>
    </row>
    <row r="112" spans="1:10" x14ac:dyDescent="0.3">
      <c r="A112" s="1">
        <v>45036</v>
      </c>
      <c r="B112" t="s">
        <v>28</v>
      </c>
      <c r="C112">
        <v>7.59</v>
      </c>
      <c r="D112">
        <v>5.3849999999999998</v>
      </c>
      <c r="E112">
        <v>6.4880000000000004</v>
      </c>
      <c r="F112">
        <v>7.8630000000000004</v>
      </c>
      <c r="G112">
        <v>8.34</v>
      </c>
      <c r="H112">
        <v>432317887145</v>
      </c>
      <c r="I112" t="s">
        <v>44</v>
      </c>
      <c r="J112" t="s">
        <v>45</v>
      </c>
    </row>
    <row r="113" spans="1:10" x14ac:dyDescent="0.3">
      <c r="A113" s="1">
        <v>45035</v>
      </c>
      <c r="B113" t="s">
        <v>28</v>
      </c>
      <c r="C113">
        <v>7.59</v>
      </c>
      <c r="D113">
        <v>5.1130000000000004</v>
      </c>
      <c r="E113">
        <v>6.4880000000000004</v>
      </c>
      <c r="F113">
        <v>7.8630000000000004</v>
      </c>
      <c r="G113">
        <v>8.3320000000000007</v>
      </c>
      <c r="H113">
        <v>443138452642</v>
      </c>
      <c r="I113" t="s">
        <v>44</v>
      </c>
      <c r="J113" t="s">
        <v>45</v>
      </c>
    </row>
    <row r="114" spans="1:10" x14ac:dyDescent="0.3">
      <c r="A114" s="1">
        <v>45034</v>
      </c>
      <c r="B114" t="s">
        <v>28</v>
      </c>
      <c r="C114">
        <v>7.5910000000000002</v>
      </c>
      <c r="D114">
        <v>5.32</v>
      </c>
      <c r="E114">
        <v>6.4880000000000004</v>
      </c>
      <c r="F114">
        <v>7.8630000000000004</v>
      </c>
      <c r="G114">
        <v>8.3230000000000004</v>
      </c>
      <c r="H114">
        <v>442705262207</v>
      </c>
      <c r="I114" t="s">
        <v>44</v>
      </c>
      <c r="J114" t="s">
        <v>45</v>
      </c>
    </row>
    <row r="115" spans="1:10" x14ac:dyDescent="0.3">
      <c r="A115" s="1">
        <v>45033</v>
      </c>
      <c r="B115" t="s">
        <v>28</v>
      </c>
      <c r="C115">
        <v>7.5880000000000001</v>
      </c>
      <c r="D115">
        <v>5.32</v>
      </c>
      <c r="E115">
        <v>6.4880000000000004</v>
      </c>
      <c r="F115">
        <v>7.8630000000000004</v>
      </c>
      <c r="G115">
        <v>8.3149999999999995</v>
      </c>
      <c r="H115">
        <v>443451995353</v>
      </c>
      <c r="I115" t="s">
        <v>44</v>
      </c>
      <c r="J115" t="s">
        <v>45</v>
      </c>
    </row>
    <row r="116" spans="1:10" x14ac:dyDescent="0.3">
      <c r="A116" s="1">
        <v>45030</v>
      </c>
      <c r="B116" t="s">
        <v>28</v>
      </c>
      <c r="C116">
        <v>7.585</v>
      </c>
      <c r="D116">
        <v>5.3849999999999998</v>
      </c>
      <c r="E116">
        <v>6.4880000000000004</v>
      </c>
      <c r="F116">
        <v>7.8630000000000004</v>
      </c>
      <c r="G116">
        <v>8.2899999999999991</v>
      </c>
      <c r="H116">
        <v>437877174836</v>
      </c>
      <c r="I116" t="s">
        <v>44</v>
      </c>
      <c r="J116" t="s">
        <v>45</v>
      </c>
    </row>
    <row r="117" spans="1:10" x14ac:dyDescent="0.3">
      <c r="A117" s="1">
        <v>45029</v>
      </c>
      <c r="B117" t="s">
        <v>28</v>
      </c>
      <c r="C117">
        <v>7.5819999999999999</v>
      </c>
      <c r="D117">
        <v>5.44</v>
      </c>
      <c r="E117">
        <v>6.5250000000000004</v>
      </c>
      <c r="F117">
        <v>7.875</v>
      </c>
      <c r="G117">
        <v>8.2870000000000008</v>
      </c>
      <c r="H117">
        <v>418820880488</v>
      </c>
      <c r="I117" t="s">
        <v>44</v>
      </c>
      <c r="J117" t="s">
        <v>45</v>
      </c>
    </row>
    <row r="118" spans="1:10" x14ac:dyDescent="0.3">
      <c r="A118" s="1">
        <v>45028</v>
      </c>
      <c r="B118" t="s">
        <v>28</v>
      </c>
      <c r="C118">
        <v>7.5730000000000004</v>
      </c>
      <c r="D118">
        <v>5.6</v>
      </c>
      <c r="E118">
        <v>6.5750000000000002</v>
      </c>
      <c r="F118">
        <v>7.8879999999999999</v>
      </c>
      <c r="G118">
        <v>8.2829999999999995</v>
      </c>
      <c r="H118">
        <v>414913159155</v>
      </c>
      <c r="I118" t="s">
        <v>44</v>
      </c>
      <c r="J118" t="s">
        <v>45</v>
      </c>
    </row>
    <row r="119" spans="1:10" x14ac:dyDescent="0.3">
      <c r="A119" s="1">
        <v>45027</v>
      </c>
      <c r="B119" t="s">
        <v>28</v>
      </c>
      <c r="C119">
        <v>7.5739999999999998</v>
      </c>
      <c r="D119">
        <v>5.3</v>
      </c>
      <c r="E119">
        <v>6.5129999999999999</v>
      </c>
      <c r="F119">
        <v>7.8380000000000001</v>
      </c>
      <c r="G119">
        <v>8.2750000000000004</v>
      </c>
      <c r="H119">
        <v>420695465654</v>
      </c>
      <c r="I119" t="s">
        <v>44</v>
      </c>
      <c r="J119" t="s">
        <v>45</v>
      </c>
    </row>
    <row r="120" spans="1:10" x14ac:dyDescent="0.3">
      <c r="A120" s="1">
        <v>45022</v>
      </c>
      <c r="B120" t="s">
        <v>28</v>
      </c>
      <c r="C120">
        <v>7.5780000000000003</v>
      </c>
      <c r="D120">
        <v>5.6</v>
      </c>
      <c r="E120">
        <v>6.5750000000000002</v>
      </c>
      <c r="F120">
        <v>7.8879999999999999</v>
      </c>
      <c r="G120">
        <v>8.2539999999999996</v>
      </c>
      <c r="H120">
        <v>420479028792</v>
      </c>
      <c r="I120" t="s">
        <v>44</v>
      </c>
      <c r="J120" t="s">
        <v>45</v>
      </c>
    </row>
    <row r="121" spans="1:10" x14ac:dyDescent="0.3">
      <c r="A121" s="1">
        <v>45021</v>
      </c>
      <c r="B121" t="s">
        <v>28</v>
      </c>
      <c r="C121">
        <v>7.58</v>
      </c>
      <c r="D121">
        <v>5.8949999999999996</v>
      </c>
      <c r="E121">
        <v>6.5380000000000003</v>
      </c>
      <c r="F121">
        <v>7.8129999999999997</v>
      </c>
      <c r="G121">
        <v>8.2349999999999994</v>
      </c>
      <c r="H121">
        <v>421976321166</v>
      </c>
      <c r="I121" t="s">
        <v>44</v>
      </c>
      <c r="J121" t="s">
        <v>45</v>
      </c>
    </row>
    <row r="122" spans="1:10" x14ac:dyDescent="0.3">
      <c r="A122" s="1">
        <v>45020</v>
      </c>
      <c r="B122" t="s">
        <v>28</v>
      </c>
      <c r="C122">
        <v>7.5789999999999997</v>
      </c>
      <c r="D122">
        <v>5.82</v>
      </c>
      <c r="E122">
        <v>6.5380000000000003</v>
      </c>
      <c r="F122">
        <v>7.8630000000000004</v>
      </c>
      <c r="G122">
        <v>8.2439999999999998</v>
      </c>
      <c r="H122">
        <v>403599308803</v>
      </c>
      <c r="I122" t="s">
        <v>44</v>
      </c>
      <c r="J122" t="s">
        <v>45</v>
      </c>
    </row>
    <row r="123" spans="1:10" x14ac:dyDescent="0.3">
      <c r="A123" s="1">
        <v>45019</v>
      </c>
      <c r="B123" t="s">
        <v>28</v>
      </c>
      <c r="C123">
        <v>7.5860000000000003</v>
      </c>
      <c r="D123">
        <v>5.8949999999999996</v>
      </c>
      <c r="E123">
        <v>6.625</v>
      </c>
      <c r="F123">
        <v>7.8630000000000004</v>
      </c>
      <c r="G123">
        <v>8.2449999999999992</v>
      </c>
      <c r="H123">
        <v>389235503252</v>
      </c>
      <c r="I123" t="s">
        <v>44</v>
      </c>
      <c r="J123" t="s">
        <v>45</v>
      </c>
    </row>
    <row r="124" spans="1:10" x14ac:dyDescent="0.3">
      <c r="A124" s="1">
        <v>45016</v>
      </c>
      <c r="B124" t="s">
        <v>28</v>
      </c>
      <c r="C124">
        <v>7.569</v>
      </c>
      <c r="D124">
        <v>5.88</v>
      </c>
      <c r="E124">
        <v>6.6</v>
      </c>
      <c r="F124">
        <v>7.8250000000000002</v>
      </c>
      <c r="G124">
        <v>8.2420000000000009</v>
      </c>
      <c r="H124">
        <v>364698241728</v>
      </c>
      <c r="I124" t="s">
        <v>44</v>
      </c>
      <c r="J124" t="s">
        <v>45</v>
      </c>
    </row>
    <row r="125" spans="1:10" x14ac:dyDescent="0.3">
      <c r="A125" s="1">
        <v>45015</v>
      </c>
      <c r="B125" t="s">
        <v>28</v>
      </c>
      <c r="C125">
        <v>7.0949999999999998</v>
      </c>
      <c r="D125">
        <v>5.2830000000000004</v>
      </c>
      <c r="E125">
        <v>6.0750000000000002</v>
      </c>
      <c r="F125">
        <v>7.3380000000000001</v>
      </c>
      <c r="G125">
        <v>7.7450000000000001</v>
      </c>
      <c r="H125">
        <v>380750514506</v>
      </c>
      <c r="I125" t="s">
        <v>44</v>
      </c>
      <c r="J125" t="s">
        <v>45</v>
      </c>
    </row>
    <row r="126" spans="1:10" x14ac:dyDescent="0.3">
      <c r="A126" s="1">
        <v>45014</v>
      </c>
      <c r="B126" t="s">
        <v>28</v>
      </c>
      <c r="C126">
        <v>7.101</v>
      </c>
      <c r="D126">
        <v>5.38</v>
      </c>
      <c r="E126">
        <v>6.1</v>
      </c>
      <c r="F126">
        <v>7.3250000000000002</v>
      </c>
      <c r="G126">
        <v>7.74</v>
      </c>
      <c r="H126">
        <v>393187173845</v>
      </c>
      <c r="I126" t="s">
        <v>44</v>
      </c>
      <c r="J126" t="s">
        <v>45</v>
      </c>
    </row>
    <row r="127" spans="1:10" x14ac:dyDescent="0.3">
      <c r="A127" s="1">
        <v>45013</v>
      </c>
      <c r="B127" t="s">
        <v>28</v>
      </c>
      <c r="C127">
        <v>7.0910000000000002</v>
      </c>
      <c r="D127">
        <v>5.3650000000000002</v>
      </c>
      <c r="E127">
        <v>6.0750000000000002</v>
      </c>
      <c r="F127">
        <v>7.3380000000000001</v>
      </c>
      <c r="G127">
        <v>7.7450000000000001</v>
      </c>
      <c r="H127">
        <v>389021625139</v>
      </c>
      <c r="I127" t="s">
        <v>44</v>
      </c>
      <c r="J127" t="s">
        <v>45</v>
      </c>
    </row>
    <row r="128" spans="1:10" x14ac:dyDescent="0.3">
      <c r="A128" s="1">
        <v>45012</v>
      </c>
      <c r="B128" t="s">
        <v>28</v>
      </c>
      <c r="C128">
        <v>7.0910000000000002</v>
      </c>
      <c r="D128">
        <v>5.5</v>
      </c>
      <c r="E128">
        <v>6.15</v>
      </c>
      <c r="F128">
        <v>7.35</v>
      </c>
      <c r="G128">
        <v>7.75</v>
      </c>
      <c r="H128">
        <v>383701289529</v>
      </c>
      <c r="I128" t="s">
        <v>44</v>
      </c>
      <c r="J128" t="s">
        <v>45</v>
      </c>
    </row>
    <row r="129" spans="1:10" x14ac:dyDescent="0.3">
      <c r="A129" s="1">
        <v>45009</v>
      </c>
      <c r="B129" t="s">
        <v>28</v>
      </c>
      <c r="C129">
        <v>7.0910000000000002</v>
      </c>
      <c r="D129">
        <v>5.5149999999999997</v>
      </c>
      <c r="E129">
        <v>6.1630000000000003</v>
      </c>
      <c r="F129">
        <v>7.3879999999999999</v>
      </c>
      <c r="G129">
        <v>7.8849999999999998</v>
      </c>
      <c r="H129">
        <v>377758897943</v>
      </c>
      <c r="I129" t="s">
        <v>44</v>
      </c>
      <c r="J129" t="s">
        <v>45</v>
      </c>
    </row>
    <row r="130" spans="1:10" x14ac:dyDescent="0.3">
      <c r="A130" s="1">
        <v>45008</v>
      </c>
      <c r="B130" t="s">
        <v>28</v>
      </c>
      <c r="C130">
        <v>7.0919999999999996</v>
      </c>
      <c r="D130">
        <v>5.38</v>
      </c>
      <c r="E130">
        <v>6.1</v>
      </c>
      <c r="F130">
        <v>7.375</v>
      </c>
      <c r="G130">
        <v>7.87</v>
      </c>
      <c r="H130">
        <v>386514984014</v>
      </c>
      <c r="I130" t="s">
        <v>44</v>
      </c>
      <c r="J130" t="s">
        <v>45</v>
      </c>
    </row>
    <row r="131" spans="1:10" x14ac:dyDescent="0.3">
      <c r="A131" s="1">
        <v>45007</v>
      </c>
      <c r="B131" t="s">
        <v>28</v>
      </c>
      <c r="C131">
        <v>7.0979999999999999</v>
      </c>
      <c r="D131">
        <v>5.3949999999999996</v>
      </c>
      <c r="E131">
        <v>6.125</v>
      </c>
      <c r="F131">
        <v>7.3630000000000004</v>
      </c>
      <c r="G131">
        <v>7.8550000000000004</v>
      </c>
      <c r="H131">
        <v>399478792861</v>
      </c>
      <c r="I131" t="s">
        <v>44</v>
      </c>
      <c r="J131" t="s">
        <v>45</v>
      </c>
    </row>
    <row r="132" spans="1:10" x14ac:dyDescent="0.3">
      <c r="A132" s="1">
        <v>45005</v>
      </c>
      <c r="B132" t="s">
        <v>28</v>
      </c>
      <c r="C132">
        <v>7.0890000000000004</v>
      </c>
      <c r="D132">
        <v>5.38</v>
      </c>
      <c r="E132">
        <v>6.1</v>
      </c>
      <c r="F132">
        <v>7.375</v>
      </c>
      <c r="G132">
        <v>7.87</v>
      </c>
      <c r="H132">
        <v>384485232111</v>
      </c>
      <c r="I132" t="s">
        <v>44</v>
      </c>
      <c r="J132" t="s">
        <v>45</v>
      </c>
    </row>
    <row r="133" spans="1:10" x14ac:dyDescent="0.3">
      <c r="A133" s="1">
        <v>45002</v>
      </c>
      <c r="B133" t="s">
        <v>28</v>
      </c>
      <c r="C133">
        <v>7.0869999999999997</v>
      </c>
      <c r="D133">
        <v>5.3949999999999996</v>
      </c>
      <c r="E133">
        <v>6.125</v>
      </c>
      <c r="F133">
        <v>7.4080000000000004</v>
      </c>
      <c r="G133">
        <v>8.0139999999999993</v>
      </c>
      <c r="H133">
        <v>383993501844</v>
      </c>
      <c r="I133" t="s">
        <v>44</v>
      </c>
      <c r="J133" t="s">
        <v>45</v>
      </c>
    </row>
    <row r="134" spans="1:10" x14ac:dyDescent="0.3">
      <c r="A134" s="1">
        <v>45001</v>
      </c>
      <c r="B134" t="s">
        <v>28</v>
      </c>
      <c r="C134">
        <v>7.0869999999999997</v>
      </c>
      <c r="D134">
        <v>5.3650000000000002</v>
      </c>
      <c r="E134">
        <v>6.0750000000000002</v>
      </c>
      <c r="F134">
        <v>7.423</v>
      </c>
      <c r="G134">
        <v>8.0459999999999994</v>
      </c>
      <c r="H134">
        <v>390522837468</v>
      </c>
      <c r="I134" t="s">
        <v>44</v>
      </c>
      <c r="J134" t="s">
        <v>45</v>
      </c>
    </row>
    <row r="135" spans="1:10" x14ac:dyDescent="0.3">
      <c r="A135" s="1">
        <v>45000</v>
      </c>
      <c r="B135" t="s">
        <v>28</v>
      </c>
      <c r="C135">
        <v>7.0880000000000001</v>
      </c>
      <c r="D135">
        <v>5.3650000000000002</v>
      </c>
      <c r="E135">
        <v>6.0750000000000002</v>
      </c>
      <c r="F135">
        <v>7.3879999999999999</v>
      </c>
      <c r="G135">
        <v>7.8849999999999998</v>
      </c>
      <c r="H135">
        <v>394792556487</v>
      </c>
      <c r="I135" t="s">
        <v>44</v>
      </c>
      <c r="J135" t="s">
        <v>45</v>
      </c>
    </row>
    <row r="136" spans="1:10" x14ac:dyDescent="0.3">
      <c r="A136" s="1">
        <v>44999</v>
      </c>
      <c r="B136" t="s">
        <v>28</v>
      </c>
      <c r="C136">
        <v>7.1340000000000003</v>
      </c>
      <c r="D136">
        <v>5.35</v>
      </c>
      <c r="E136">
        <v>6.2249999999999996</v>
      </c>
      <c r="F136">
        <v>7.3250000000000002</v>
      </c>
      <c r="G136">
        <v>7.7</v>
      </c>
      <c r="H136">
        <v>320866489720</v>
      </c>
      <c r="I136" t="s">
        <v>44</v>
      </c>
      <c r="J136" t="s">
        <v>45</v>
      </c>
    </row>
    <row r="137" spans="1:10" x14ac:dyDescent="0.3">
      <c r="A137" s="1">
        <v>44998</v>
      </c>
      <c r="B137" t="s">
        <v>28</v>
      </c>
      <c r="C137">
        <v>7.09</v>
      </c>
      <c r="D137">
        <v>5.9850000000000003</v>
      </c>
      <c r="E137">
        <v>6.4130000000000003</v>
      </c>
      <c r="F137">
        <v>7.4880000000000004</v>
      </c>
      <c r="G137">
        <v>8.0709999999999997</v>
      </c>
      <c r="H137">
        <v>397114790395</v>
      </c>
      <c r="I137" t="s">
        <v>44</v>
      </c>
      <c r="J137" t="s">
        <v>45</v>
      </c>
    </row>
    <row r="138" spans="1:10" x14ac:dyDescent="0.3">
      <c r="A138" s="1">
        <v>44995</v>
      </c>
      <c r="B138" t="s">
        <v>28</v>
      </c>
      <c r="C138">
        <v>7.0890000000000004</v>
      </c>
      <c r="D138">
        <v>4.97</v>
      </c>
      <c r="E138">
        <v>6.0380000000000003</v>
      </c>
      <c r="F138">
        <v>7.4080000000000004</v>
      </c>
      <c r="G138">
        <v>7.984</v>
      </c>
      <c r="H138">
        <v>398561514995</v>
      </c>
      <c r="I138" t="s">
        <v>44</v>
      </c>
      <c r="J138" t="s">
        <v>45</v>
      </c>
    </row>
    <row r="139" spans="1:10" x14ac:dyDescent="0.3">
      <c r="A139" s="1">
        <v>44994</v>
      </c>
      <c r="B139" t="s">
        <v>28</v>
      </c>
      <c r="C139">
        <v>7.0880000000000001</v>
      </c>
      <c r="D139">
        <v>5.08</v>
      </c>
      <c r="E139">
        <v>6.05</v>
      </c>
      <c r="F139">
        <v>7.43</v>
      </c>
      <c r="G139">
        <v>8.0169999999999995</v>
      </c>
      <c r="H139">
        <v>395813028775</v>
      </c>
      <c r="I139" t="s">
        <v>44</v>
      </c>
      <c r="J139" t="s">
        <v>45</v>
      </c>
    </row>
    <row r="140" spans="1:10" x14ac:dyDescent="0.3">
      <c r="A140" s="1">
        <v>44993</v>
      </c>
      <c r="B140" t="s">
        <v>28</v>
      </c>
      <c r="C140">
        <v>7.085</v>
      </c>
      <c r="D140">
        <v>5.125</v>
      </c>
      <c r="E140">
        <v>6.0629999999999997</v>
      </c>
      <c r="F140">
        <v>7.423</v>
      </c>
      <c r="G140">
        <v>8.0060000000000002</v>
      </c>
      <c r="H140">
        <v>397796393970</v>
      </c>
      <c r="I140" t="s">
        <v>44</v>
      </c>
      <c r="J140" t="s">
        <v>45</v>
      </c>
    </row>
    <row r="141" spans="1:10" x14ac:dyDescent="0.3">
      <c r="A141" s="1">
        <v>44992</v>
      </c>
      <c r="B141" t="s">
        <v>28</v>
      </c>
      <c r="C141">
        <v>7.0869999999999997</v>
      </c>
      <c r="D141">
        <v>5.08</v>
      </c>
      <c r="E141">
        <v>6.05</v>
      </c>
      <c r="F141">
        <v>7.43</v>
      </c>
      <c r="G141">
        <v>8.0169999999999995</v>
      </c>
      <c r="H141">
        <v>403646187074</v>
      </c>
      <c r="I141" t="s">
        <v>44</v>
      </c>
      <c r="J141" t="s">
        <v>45</v>
      </c>
    </row>
    <row r="142" spans="1:10" x14ac:dyDescent="0.3">
      <c r="A142" s="1">
        <v>44991</v>
      </c>
      <c r="B142" t="s">
        <v>28</v>
      </c>
      <c r="C142">
        <v>7.0949999999999998</v>
      </c>
      <c r="D142">
        <v>5.0350000000000001</v>
      </c>
      <c r="E142">
        <v>6.0380000000000003</v>
      </c>
      <c r="F142">
        <v>7.4349999999999996</v>
      </c>
      <c r="G142">
        <v>8.0289999999999999</v>
      </c>
      <c r="H142">
        <v>422281687194</v>
      </c>
      <c r="I142" t="s">
        <v>44</v>
      </c>
      <c r="J142" t="s">
        <v>45</v>
      </c>
    </row>
    <row r="143" spans="1:10" x14ac:dyDescent="0.3">
      <c r="A143" s="1">
        <v>44988</v>
      </c>
      <c r="B143" t="s">
        <v>28</v>
      </c>
      <c r="C143">
        <v>7.1050000000000004</v>
      </c>
      <c r="D143">
        <v>5.0350000000000001</v>
      </c>
      <c r="E143">
        <v>6.0380000000000003</v>
      </c>
      <c r="F143">
        <v>7.4080000000000004</v>
      </c>
      <c r="G143">
        <v>7.9349999999999996</v>
      </c>
      <c r="H143">
        <v>429425408583</v>
      </c>
      <c r="I143" t="s">
        <v>44</v>
      </c>
      <c r="J143" t="s">
        <v>45</v>
      </c>
    </row>
    <row r="144" spans="1:10" x14ac:dyDescent="0.3">
      <c r="A144" s="1">
        <v>44987</v>
      </c>
      <c r="B144" t="s">
        <v>28</v>
      </c>
      <c r="C144">
        <v>7.0910000000000002</v>
      </c>
      <c r="D144">
        <v>5.08</v>
      </c>
      <c r="E144">
        <v>6.05</v>
      </c>
      <c r="F144">
        <v>7.43</v>
      </c>
      <c r="G144">
        <v>8.0079999999999991</v>
      </c>
      <c r="H144">
        <v>405847962426</v>
      </c>
      <c r="I144" t="s">
        <v>44</v>
      </c>
      <c r="J144" t="s">
        <v>45</v>
      </c>
    </row>
    <row r="145" spans="1:10" x14ac:dyDescent="0.3">
      <c r="A145" s="1">
        <v>44986</v>
      </c>
      <c r="B145" t="s">
        <v>28</v>
      </c>
      <c r="C145">
        <v>7.0910000000000002</v>
      </c>
      <c r="D145">
        <v>5.3650000000000002</v>
      </c>
      <c r="E145">
        <v>6.0629999999999997</v>
      </c>
      <c r="F145">
        <v>7.3380000000000001</v>
      </c>
      <c r="G145">
        <v>7.9450000000000003</v>
      </c>
      <c r="H145">
        <v>380763652829</v>
      </c>
      <c r="I145" t="s">
        <v>44</v>
      </c>
      <c r="J145" t="s">
        <v>45</v>
      </c>
    </row>
    <row r="146" spans="1:10" x14ac:dyDescent="0.3">
      <c r="A146" s="1">
        <v>44985</v>
      </c>
      <c r="B146" t="s">
        <v>28</v>
      </c>
      <c r="C146">
        <v>7.0979999999999999</v>
      </c>
      <c r="D146">
        <v>5.3650000000000002</v>
      </c>
      <c r="E146">
        <v>6.0629999999999997</v>
      </c>
      <c r="F146">
        <v>7.3879999999999999</v>
      </c>
      <c r="G146">
        <v>7.8849999999999998</v>
      </c>
      <c r="H146">
        <v>377818043946</v>
      </c>
      <c r="I146" t="s">
        <v>44</v>
      </c>
      <c r="J146" t="s">
        <v>45</v>
      </c>
    </row>
    <row r="147" spans="1:10" x14ac:dyDescent="0.3">
      <c r="A147" s="1">
        <v>44984</v>
      </c>
      <c r="B147" t="s">
        <v>28</v>
      </c>
      <c r="C147">
        <v>7.0949999999999998</v>
      </c>
      <c r="D147">
        <v>5.3650000000000002</v>
      </c>
      <c r="E147">
        <v>6.0629999999999997</v>
      </c>
      <c r="F147">
        <v>7.3879999999999999</v>
      </c>
      <c r="G147">
        <v>7.8849999999999998</v>
      </c>
      <c r="H147">
        <v>362593217300</v>
      </c>
      <c r="I147" t="s">
        <v>44</v>
      </c>
      <c r="J147" t="s">
        <v>45</v>
      </c>
    </row>
    <row r="148" spans="1:10" x14ac:dyDescent="0.3">
      <c r="A148" s="1">
        <v>44981</v>
      </c>
      <c r="B148" t="s">
        <v>28</v>
      </c>
      <c r="C148">
        <v>7.101</v>
      </c>
      <c r="D148">
        <v>5.3650000000000002</v>
      </c>
      <c r="E148">
        <v>6.0629999999999997</v>
      </c>
      <c r="F148">
        <v>7.3879999999999999</v>
      </c>
      <c r="G148">
        <v>7.8849999999999998</v>
      </c>
      <c r="H148">
        <v>388490203779</v>
      </c>
      <c r="I148" t="s">
        <v>44</v>
      </c>
      <c r="J148" t="s">
        <v>45</v>
      </c>
    </row>
    <row r="149" spans="1:10" x14ac:dyDescent="0.3">
      <c r="A149" s="1">
        <v>44980</v>
      </c>
      <c r="B149" t="s">
        <v>28</v>
      </c>
      <c r="C149">
        <v>7.1079999999999997</v>
      </c>
      <c r="D149">
        <v>5.38</v>
      </c>
      <c r="E149">
        <v>6.0750000000000002</v>
      </c>
      <c r="F149">
        <v>7.415</v>
      </c>
      <c r="G149">
        <v>7.94</v>
      </c>
      <c r="H149">
        <v>402845098274</v>
      </c>
      <c r="I149" t="s">
        <v>44</v>
      </c>
      <c r="J149" t="s">
        <v>45</v>
      </c>
    </row>
    <row r="150" spans="1:10" x14ac:dyDescent="0.3">
      <c r="A150" s="1">
        <v>44979</v>
      </c>
      <c r="B150" t="s">
        <v>28</v>
      </c>
      <c r="C150">
        <v>7.0940000000000003</v>
      </c>
      <c r="D150">
        <v>5.4850000000000003</v>
      </c>
      <c r="E150">
        <v>6.0880000000000001</v>
      </c>
      <c r="F150">
        <v>7.4349999999999996</v>
      </c>
      <c r="G150">
        <v>7.9610000000000003</v>
      </c>
      <c r="H150">
        <v>341821716056</v>
      </c>
      <c r="I150" t="s">
        <v>44</v>
      </c>
      <c r="J150" t="s">
        <v>45</v>
      </c>
    </row>
    <row r="151" spans="1:10" x14ac:dyDescent="0.3">
      <c r="A151" s="1">
        <v>44978</v>
      </c>
      <c r="B151" t="s">
        <v>28</v>
      </c>
      <c r="C151">
        <v>7.0960000000000001</v>
      </c>
      <c r="D151">
        <v>5.5</v>
      </c>
      <c r="E151">
        <v>6.1</v>
      </c>
      <c r="F151">
        <v>7.43</v>
      </c>
      <c r="G151">
        <v>7.95</v>
      </c>
      <c r="H151">
        <v>347578323801</v>
      </c>
      <c r="I151" t="s">
        <v>44</v>
      </c>
      <c r="J151" t="s">
        <v>45</v>
      </c>
    </row>
    <row r="152" spans="1:10" x14ac:dyDescent="0.3">
      <c r="A152" s="1">
        <v>44977</v>
      </c>
      <c r="B152" t="s">
        <v>28</v>
      </c>
      <c r="C152">
        <v>7.1059999999999999</v>
      </c>
      <c r="D152">
        <v>5.6349999999999998</v>
      </c>
      <c r="E152">
        <v>6.1879999999999997</v>
      </c>
      <c r="F152">
        <v>7.4349999999999996</v>
      </c>
      <c r="G152">
        <v>7.96</v>
      </c>
      <c r="H152">
        <v>375593628704</v>
      </c>
      <c r="I152" t="s">
        <v>44</v>
      </c>
      <c r="J152" t="s">
        <v>45</v>
      </c>
    </row>
    <row r="153" spans="1:10" x14ac:dyDescent="0.3">
      <c r="A153" s="1">
        <v>44974</v>
      </c>
      <c r="B153" t="s">
        <v>28</v>
      </c>
      <c r="C153">
        <v>7.0979999999999999</v>
      </c>
      <c r="D153">
        <v>5.65</v>
      </c>
      <c r="E153">
        <v>6.2</v>
      </c>
      <c r="F153">
        <v>7.4</v>
      </c>
      <c r="G153">
        <v>7.9</v>
      </c>
      <c r="H153">
        <v>355178036648</v>
      </c>
      <c r="I153" t="s">
        <v>44</v>
      </c>
      <c r="J153" t="s">
        <v>45</v>
      </c>
    </row>
    <row r="154" spans="1:10" x14ac:dyDescent="0.3">
      <c r="A154" s="1">
        <v>44973</v>
      </c>
      <c r="B154" t="s">
        <v>28</v>
      </c>
      <c r="C154">
        <v>7.0970000000000004</v>
      </c>
      <c r="D154">
        <v>5.4850000000000003</v>
      </c>
      <c r="E154">
        <v>6.125</v>
      </c>
      <c r="F154">
        <v>7.4349999999999996</v>
      </c>
      <c r="G154">
        <v>7.9589999999999996</v>
      </c>
      <c r="H154">
        <v>369949153549</v>
      </c>
      <c r="I154" t="s">
        <v>44</v>
      </c>
      <c r="J154" t="s">
        <v>45</v>
      </c>
    </row>
    <row r="155" spans="1:10" x14ac:dyDescent="0.3">
      <c r="A155" s="1">
        <v>44972</v>
      </c>
      <c r="B155" t="s">
        <v>28</v>
      </c>
      <c r="C155">
        <v>7.1040000000000001</v>
      </c>
      <c r="D155">
        <v>5.65</v>
      </c>
      <c r="E155">
        <v>6.2</v>
      </c>
      <c r="F155">
        <v>7.43</v>
      </c>
      <c r="G155">
        <v>7.95</v>
      </c>
      <c r="H155">
        <v>373364808516</v>
      </c>
      <c r="I155" t="s">
        <v>44</v>
      </c>
      <c r="J155" t="s">
        <v>45</v>
      </c>
    </row>
    <row r="156" spans="1:10" x14ac:dyDescent="0.3">
      <c r="A156" s="1">
        <v>44971</v>
      </c>
      <c r="B156" t="s">
        <v>28</v>
      </c>
      <c r="C156">
        <v>7.1</v>
      </c>
      <c r="D156">
        <v>5.6349999999999998</v>
      </c>
      <c r="E156">
        <v>6.1879999999999997</v>
      </c>
      <c r="F156">
        <v>7.4349999999999996</v>
      </c>
      <c r="G156">
        <v>7.9580000000000002</v>
      </c>
      <c r="H156">
        <v>346674726345</v>
      </c>
      <c r="I156" t="s">
        <v>44</v>
      </c>
      <c r="J156" t="s">
        <v>45</v>
      </c>
    </row>
    <row r="157" spans="1:10" x14ac:dyDescent="0.3">
      <c r="A157" s="1">
        <v>44970</v>
      </c>
      <c r="B157" t="s">
        <v>28</v>
      </c>
      <c r="C157">
        <v>7.0979999999999999</v>
      </c>
      <c r="D157">
        <v>5.62</v>
      </c>
      <c r="E157">
        <v>6.1749999999999998</v>
      </c>
      <c r="F157">
        <v>7.44</v>
      </c>
      <c r="G157">
        <v>7.9649999999999999</v>
      </c>
      <c r="H157">
        <v>342175501900</v>
      </c>
      <c r="I157" t="s">
        <v>44</v>
      </c>
      <c r="J157" t="s">
        <v>45</v>
      </c>
    </row>
    <row r="158" spans="1:10" x14ac:dyDescent="0.3">
      <c r="A158" s="1">
        <v>44967</v>
      </c>
      <c r="B158" t="s">
        <v>28</v>
      </c>
      <c r="C158">
        <v>7.0919999999999996</v>
      </c>
      <c r="D158">
        <v>5.6349999999999998</v>
      </c>
      <c r="E158">
        <v>6.1879999999999997</v>
      </c>
      <c r="F158">
        <v>7.4349999999999996</v>
      </c>
      <c r="G158">
        <v>7.9560000000000004</v>
      </c>
      <c r="H158">
        <v>349945960248</v>
      </c>
      <c r="I158" t="s">
        <v>44</v>
      </c>
      <c r="J158" t="s">
        <v>45</v>
      </c>
    </row>
    <row r="159" spans="1:10" x14ac:dyDescent="0.3">
      <c r="A159" s="1">
        <v>44966</v>
      </c>
      <c r="B159" t="s">
        <v>28</v>
      </c>
      <c r="C159">
        <v>7.0960000000000001</v>
      </c>
      <c r="D159">
        <v>5.5</v>
      </c>
      <c r="E159">
        <v>6.15</v>
      </c>
      <c r="F159">
        <v>7.43</v>
      </c>
      <c r="G159">
        <v>7.95</v>
      </c>
      <c r="H159">
        <v>345393496739</v>
      </c>
      <c r="I159" t="s">
        <v>44</v>
      </c>
      <c r="J159" t="s">
        <v>45</v>
      </c>
    </row>
    <row r="160" spans="1:10" x14ac:dyDescent="0.3">
      <c r="A160" s="1">
        <v>44965</v>
      </c>
      <c r="B160" t="s">
        <v>28</v>
      </c>
      <c r="C160">
        <v>7.0869999999999997</v>
      </c>
      <c r="D160">
        <v>5.62</v>
      </c>
      <c r="E160">
        <v>6.1749999999999998</v>
      </c>
      <c r="F160">
        <v>7.44</v>
      </c>
      <c r="G160">
        <v>7.9610000000000003</v>
      </c>
      <c r="H160">
        <v>354836096625</v>
      </c>
      <c r="I160" t="s">
        <v>44</v>
      </c>
      <c r="J160" t="s">
        <v>45</v>
      </c>
    </row>
    <row r="161" spans="1:10" x14ac:dyDescent="0.3">
      <c r="A161" s="1">
        <v>44964</v>
      </c>
      <c r="B161" t="s">
        <v>28</v>
      </c>
      <c r="C161">
        <v>7.0910000000000002</v>
      </c>
      <c r="D161">
        <v>5.6349999999999998</v>
      </c>
      <c r="E161">
        <v>6.1879999999999997</v>
      </c>
      <c r="F161">
        <v>7.4349999999999996</v>
      </c>
      <c r="G161">
        <v>7.9550000000000001</v>
      </c>
      <c r="H161">
        <v>326018591887</v>
      </c>
      <c r="I161" t="s">
        <v>44</v>
      </c>
      <c r="J161" t="s">
        <v>45</v>
      </c>
    </row>
    <row r="162" spans="1:10" x14ac:dyDescent="0.3">
      <c r="A162" s="1">
        <v>44963</v>
      </c>
      <c r="B162" t="s">
        <v>28</v>
      </c>
      <c r="C162">
        <v>7.0990000000000002</v>
      </c>
      <c r="D162">
        <v>5.14</v>
      </c>
      <c r="E162">
        <v>6.05</v>
      </c>
      <c r="F162">
        <v>7.4</v>
      </c>
      <c r="G162">
        <v>7.93</v>
      </c>
      <c r="H162">
        <v>356492112916</v>
      </c>
      <c r="I162" t="s">
        <v>44</v>
      </c>
      <c r="J162" t="s">
        <v>45</v>
      </c>
    </row>
    <row r="163" spans="1:10" x14ac:dyDescent="0.3">
      <c r="A163" s="1">
        <v>44960</v>
      </c>
      <c r="B163" t="s">
        <v>28</v>
      </c>
      <c r="C163">
        <v>7.1109999999999998</v>
      </c>
      <c r="D163">
        <v>5.4850000000000003</v>
      </c>
      <c r="E163">
        <v>6.125</v>
      </c>
      <c r="F163">
        <v>7.4349999999999996</v>
      </c>
      <c r="G163">
        <v>7.9530000000000003</v>
      </c>
      <c r="H163">
        <v>341920489417</v>
      </c>
      <c r="I163" t="s">
        <v>44</v>
      </c>
      <c r="J163" t="s">
        <v>45</v>
      </c>
    </row>
    <row r="164" spans="1:10" x14ac:dyDescent="0.3">
      <c r="A164" s="1">
        <v>44959</v>
      </c>
      <c r="B164" t="s">
        <v>28</v>
      </c>
      <c r="C164">
        <v>7.101</v>
      </c>
      <c r="D164">
        <v>5.3650000000000002</v>
      </c>
      <c r="E164">
        <v>6.0750000000000002</v>
      </c>
      <c r="F164">
        <v>7.423</v>
      </c>
      <c r="G164">
        <v>7.9450000000000003</v>
      </c>
      <c r="H164">
        <v>373269521444</v>
      </c>
      <c r="I164" t="s">
        <v>44</v>
      </c>
      <c r="J164" t="s">
        <v>45</v>
      </c>
    </row>
    <row r="165" spans="1:10" x14ac:dyDescent="0.3">
      <c r="A165" s="1">
        <v>44958</v>
      </c>
      <c r="B165" t="s">
        <v>28</v>
      </c>
      <c r="C165">
        <v>7.0910000000000002</v>
      </c>
      <c r="D165">
        <v>5.71</v>
      </c>
      <c r="E165">
        <v>6.2</v>
      </c>
      <c r="F165">
        <v>7.43</v>
      </c>
      <c r="G165">
        <v>7.92</v>
      </c>
      <c r="H165">
        <v>307407629055</v>
      </c>
      <c r="I165" t="s">
        <v>44</v>
      </c>
      <c r="J165" t="s">
        <v>45</v>
      </c>
    </row>
    <row r="166" spans="1:10" x14ac:dyDescent="0.3">
      <c r="A166" s="1">
        <v>44957</v>
      </c>
      <c r="B166" t="s">
        <v>28</v>
      </c>
      <c r="C166">
        <v>7.0919999999999996</v>
      </c>
      <c r="D166">
        <v>5.6050000000000004</v>
      </c>
      <c r="E166">
        <v>6.1630000000000003</v>
      </c>
      <c r="F166">
        <v>7.4450000000000003</v>
      </c>
      <c r="G166">
        <v>7.9560000000000004</v>
      </c>
      <c r="H166">
        <v>297883981193</v>
      </c>
      <c r="I166" t="s">
        <v>44</v>
      </c>
      <c r="J166" t="s">
        <v>45</v>
      </c>
    </row>
    <row r="167" spans="1:10" x14ac:dyDescent="0.3">
      <c r="A167" s="1">
        <v>44956</v>
      </c>
      <c r="B167" t="s">
        <v>28</v>
      </c>
      <c r="C167">
        <v>7.0209999999999999</v>
      </c>
      <c r="D167">
        <v>5.298</v>
      </c>
      <c r="E167">
        <v>5.9630000000000001</v>
      </c>
      <c r="F167">
        <v>7.3380000000000001</v>
      </c>
      <c r="G167">
        <v>7.72</v>
      </c>
      <c r="H167">
        <v>216605371749</v>
      </c>
      <c r="I167" t="s">
        <v>44</v>
      </c>
      <c r="J167" t="s">
        <v>45</v>
      </c>
    </row>
    <row r="168" spans="1:10" x14ac:dyDescent="0.3">
      <c r="A168" s="1">
        <v>44953</v>
      </c>
      <c r="B168" t="s">
        <v>28</v>
      </c>
      <c r="C168">
        <v>7.077</v>
      </c>
      <c r="D168">
        <v>5.73</v>
      </c>
      <c r="E168">
        <v>6.15</v>
      </c>
      <c r="F168">
        <v>7.3</v>
      </c>
      <c r="G168">
        <v>7.78</v>
      </c>
      <c r="H168">
        <v>184661633297</v>
      </c>
      <c r="I168" t="s">
        <v>44</v>
      </c>
      <c r="J168" t="s">
        <v>45</v>
      </c>
    </row>
    <row r="169" spans="1:10" x14ac:dyDescent="0.3">
      <c r="A169" s="1">
        <v>44952</v>
      </c>
      <c r="B169" t="s">
        <v>28</v>
      </c>
      <c r="C169">
        <v>6.8650000000000002</v>
      </c>
      <c r="D169">
        <v>5.54</v>
      </c>
      <c r="E169">
        <v>5.9749999999999996</v>
      </c>
      <c r="F169">
        <v>7.165</v>
      </c>
      <c r="G169">
        <v>7.56</v>
      </c>
      <c r="H169">
        <v>264169712787</v>
      </c>
      <c r="I169" t="s">
        <v>44</v>
      </c>
      <c r="J169" t="s">
        <v>45</v>
      </c>
    </row>
    <row r="170" spans="1:10" x14ac:dyDescent="0.3">
      <c r="A170" s="1">
        <v>44951</v>
      </c>
      <c r="B170" t="s">
        <v>28</v>
      </c>
      <c r="C170">
        <v>6.8689999999999998</v>
      </c>
      <c r="D170">
        <v>5.2350000000000003</v>
      </c>
      <c r="E170">
        <v>5.875</v>
      </c>
      <c r="F170">
        <v>7.1130000000000004</v>
      </c>
      <c r="G170">
        <v>7.51</v>
      </c>
      <c r="H170">
        <v>330199934152</v>
      </c>
      <c r="I170" t="s">
        <v>44</v>
      </c>
      <c r="J170" t="s">
        <v>45</v>
      </c>
    </row>
    <row r="171" spans="1:10" x14ac:dyDescent="0.3">
      <c r="A171" s="1">
        <v>44950</v>
      </c>
      <c r="B171" t="s">
        <v>28</v>
      </c>
      <c r="C171">
        <v>6.8650000000000002</v>
      </c>
      <c r="D171">
        <v>5.0999999999999996</v>
      </c>
      <c r="E171">
        <v>5.8</v>
      </c>
      <c r="F171">
        <v>7.1</v>
      </c>
      <c r="G171">
        <v>7.5</v>
      </c>
      <c r="H171">
        <v>327346499428</v>
      </c>
      <c r="I171" t="s">
        <v>44</v>
      </c>
      <c r="J171" t="s">
        <v>45</v>
      </c>
    </row>
    <row r="172" spans="1:10" x14ac:dyDescent="0.3">
      <c r="A172" s="1">
        <v>44949</v>
      </c>
      <c r="B172" t="s">
        <v>28</v>
      </c>
      <c r="C172">
        <v>6.8630000000000004</v>
      </c>
      <c r="D172">
        <v>5.19</v>
      </c>
      <c r="E172">
        <v>5.8</v>
      </c>
      <c r="F172">
        <v>7.1</v>
      </c>
      <c r="G172">
        <v>7.54</v>
      </c>
      <c r="H172">
        <v>325679931056</v>
      </c>
      <c r="I172" t="s">
        <v>44</v>
      </c>
      <c r="J172" t="s">
        <v>45</v>
      </c>
    </row>
    <row r="173" spans="1:10" x14ac:dyDescent="0.3">
      <c r="A173" s="1">
        <v>44946</v>
      </c>
      <c r="B173" t="s">
        <v>28</v>
      </c>
      <c r="C173">
        <v>6.8419999999999996</v>
      </c>
      <c r="D173">
        <v>5.22</v>
      </c>
      <c r="E173">
        <v>5.85</v>
      </c>
      <c r="F173">
        <v>7.125</v>
      </c>
      <c r="G173">
        <v>7.61</v>
      </c>
      <c r="H173">
        <v>322646537828</v>
      </c>
      <c r="I173" t="s">
        <v>44</v>
      </c>
      <c r="J173" t="s">
        <v>45</v>
      </c>
    </row>
    <row r="174" spans="1:10" x14ac:dyDescent="0.3">
      <c r="A174" s="1">
        <v>44945</v>
      </c>
      <c r="B174" t="s">
        <v>28</v>
      </c>
      <c r="C174">
        <v>6.8620000000000001</v>
      </c>
      <c r="D174">
        <v>4.9649999999999999</v>
      </c>
      <c r="E174">
        <v>5.7629999999999999</v>
      </c>
      <c r="F174">
        <v>7.0880000000000001</v>
      </c>
      <c r="G174">
        <v>7.59</v>
      </c>
      <c r="H174">
        <v>334043946149</v>
      </c>
      <c r="I174" t="s">
        <v>44</v>
      </c>
      <c r="J174" t="s">
        <v>45</v>
      </c>
    </row>
    <row r="175" spans="1:10" x14ac:dyDescent="0.3">
      <c r="A175" s="1">
        <v>44944</v>
      </c>
      <c r="B175" t="s">
        <v>28</v>
      </c>
      <c r="C175">
        <v>6.8390000000000004</v>
      </c>
      <c r="D175">
        <v>5.1150000000000002</v>
      </c>
      <c r="E175">
        <v>5.8250000000000002</v>
      </c>
      <c r="F175">
        <v>7.1379999999999999</v>
      </c>
      <c r="G175">
        <v>7.6449999999999996</v>
      </c>
      <c r="H175">
        <v>323596307972</v>
      </c>
      <c r="I175" t="s">
        <v>44</v>
      </c>
      <c r="J175" t="s">
        <v>45</v>
      </c>
    </row>
    <row r="176" spans="1:10" x14ac:dyDescent="0.3">
      <c r="A176" s="1">
        <v>44943</v>
      </c>
      <c r="B176" t="s">
        <v>28</v>
      </c>
      <c r="C176">
        <v>6.84</v>
      </c>
      <c r="D176">
        <v>5.0999999999999996</v>
      </c>
      <c r="E176">
        <v>5.8</v>
      </c>
      <c r="F176">
        <v>7.1</v>
      </c>
      <c r="G176">
        <v>7.6</v>
      </c>
      <c r="H176">
        <v>321667171843</v>
      </c>
      <c r="I176" t="s">
        <v>44</v>
      </c>
      <c r="J176" t="s">
        <v>45</v>
      </c>
    </row>
    <row r="177" spans="1:10" x14ac:dyDescent="0.3">
      <c r="A177" s="1">
        <v>44942</v>
      </c>
      <c r="B177" t="s">
        <v>28</v>
      </c>
      <c r="C177">
        <v>6.8380000000000001</v>
      </c>
      <c r="D177">
        <v>5.13</v>
      </c>
      <c r="E177">
        <v>5.85</v>
      </c>
      <c r="F177">
        <v>7.125</v>
      </c>
      <c r="G177">
        <v>7.58</v>
      </c>
      <c r="H177">
        <v>320747348451</v>
      </c>
      <c r="I177" t="s">
        <v>44</v>
      </c>
      <c r="J177" t="s">
        <v>45</v>
      </c>
    </row>
    <row r="178" spans="1:10" x14ac:dyDescent="0.3">
      <c r="A178" s="1">
        <v>44939</v>
      </c>
      <c r="B178" t="s">
        <v>28</v>
      </c>
      <c r="C178">
        <v>6.8390000000000004</v>
      </c>
      <c r="D178">
        <v>5.0999999999999996</v>
      </c>
      <c r="E178">
        <v>5.8</v>
      </c>
      <c r="F178">
        <v>7.1</v>
      </c>
      <c r="G178">
        <v>7.6</v>
      </c>
      <c r="H178">
        <v>315985398116</v>
      </c>
      <c r="I178" t="s">
        <v>44</v>
      </c>
      <c r="J178" t="s">
        <v>45</v>
      </c>
    </row>
    <row r="179" spans="1:10" x14ac:dyDescent="0.3">
      <c r="A179" s="1">
        <v>44938</v>
      </c>
      <c r="B179" t="s">
        <v>28</v>
      </c>
      <c r="C179">
        <v>6.8609999999999998</v>
      </c>
      <c r="D179">
        <v>5.0650000000000004</v>
      </c>
      <c r="E179">
        <v>5.7880000000000003</v>
      </c>
      <c r="F179">
        <v>7.1130000000000004</v>
      </c>
      <c r="G179">
        <v>7.6050000000000004</v>
      </c>
      <c r="H179">
        <v>322354069509</v>
      </c>
      <c r="I179" t="s">
        <v>44</v>
      </c>
      <c r="J179" t="s">
        <v>45</v>
      </c>
    </row>
    <row r="180" spans="1:10" x14ac:dyDescent="0.3">
      <c r="A180" s="1">
        <v>44937</v>
      </c>
      <c r="B180" t="s">
        <v>28</v>
      </c>
      <c r="C180">
        <v>6.8360000000000003</v>
      </c>
      <c r="D180">
        <v>5.0999999999999996</v>
      </c>
      <c r="E180">
        <v>5.8</v>
      </c>
      <c r="F180">
        <v>7.1</v>
      </c>
      <c r="G180">
        <v>7.6</v>
      </c>
      <c r="H180">
        <v>307786070136</v>
      </c>
      <c r="I180" t="s">
        <v>44</v>
      </c>
      <c r="J180" t="s">
        <v>45</v>
      </c>
    </row>
    <row r="181" spans="1:10" x14ac:dyDescent="0.3">
      <c r="A181" s="1">
        <v>44936</v>
      </c>
      <c r="B181" t="s">
        <v>28</v>
      </c>
      <c r="C181">
        <v>6.8310000000000004</v>
      </c>
      <c r="D181">
        <v>5.1150000000000002</v>
      </c>
      <c r="E181">
        <v>5.8250000000000002</v>
      </c>
      <c r="F181">
        <v>7.1379999999999999</v>
      </c>
      <c r="G181">
        <v>7.6449999999999996</v>
      </c>
      <c r="H181">
        <v>301089893985</v>
      </c>
      <c r="I181" t="s">
        <v>44</v>
      </c>
      <c r="J181" t="s">
        <v>45</v>
      </c>
    </row>
    <row r="182" spans="1:10" x14ac:dyDescent="0.3">
      <c r="A182" s="1">
        <v>44935</v>
      </c>
      <c r="B182" t="s">
        <v>28</v>
      </c>
      <c r="C182">
        <v>6.8230000000000004</v>
      </c>
      <c r="D182">
        <v>5.0650000000000004</v>
      </c>
      <c r="E182">
        <v>5.8630000000000004</v>
      </c>
      <c r="F182">
        <v>7.1130000000000004</v>
      </c>
      <c r="G182">
        <v>7.6050000000000004</v>
      </c>
      <c r="H182">
        <v>266524547417</v>
      </c>
      <c r="I182" t="s">
        <v>44</v>
      </c>
      <c r="J182" t="s">
        <v>45</v>
      </c>
    </row>
    <row r="183" spans="1:10" x14ac:dyDescent="0.3">
      <c r="A183" s="1">
        <v>44932</v>
      </c>
      <c r="B183" t="s">
        <v>28</v>
      </c>
      <c r="C183">
        <v>6.83</v>
      </c>
      <c r="D183">
        <v>5.0999999999999996</v>
      </c>
      <c r="E183">
        <v>5.9</v>
      </c>
      <c r="F183">
        <v>7.15</v>
      </c>
      <c r="G183">
        <v>7.6</v>
      </c>
      <c r="H183">
        <v>303336398447</v>
      </c>
      <c r="I183" t="s">
        <v>44</v>
      </c>
      <c r="J183" t="s">
        <v>45</v>
      </c>
    </row>
    <row r="184" spans="1:10" x14ac:dyDescent="0.3">
      <c r="A184" s="1">
        <v>44931</v>
      </c>
      <c r="B184" t="s">
        <v>28</v>
      </c>
      <c r="C184">
        <v>6.8330000000000002</v>
      </c>
      <c r="D184">
        <v>5.0999999999999996</v>
      </c>
      <c r="E184">
        <v>5.9</v>
      </c>
      <c r="F184">
        <v>7.15</v>
      </c>
      <c r="G184">
        <v>7.6</v>
      </c>
      <c r="H184">
        <v>307708689282</v>
      </c>
      <c r="I184" t="s">
        <v>44</v>
      </c>
      <c r="J184" t="s">
        <v>45</v>
      </c>
    </row>
    <row r="185" spans="1:10" x14ac:dyDescent="0.3">
      <c r="A185" s="1">
        <v>44930</v>
      </c>
      <c r="B185" t="s">
        <v>28</v>
      </c>
      <c r="C185">
        <v>6.8330000000000002</v>
      </c>
      <c r="D185">
        <v>4.7850000000000001</v>
      </c>
      <c r="E185">
        <v>5.7880000000000003</v>
      </c>
      <c r="F185">
        <v>7.1379999999999999</v>
      </c>
      <c r="G185">
        <v>7.59</v>
      </c>
      <c r="H185">
        <v>303485604848</v>
      </c>
      <c r="I185" t="s">
        <v>44</v>
      </c>
      <c r="J185" t="s">
        <v>45</v>
      </c>
    </row>
    <row r="186" spans="1:10" x14ac:dyDescent="0.3">
      <c r="A186" s="1">
        <v>44929</v>
      </c>
      <c r="B186" t="s">
        <v>28</v>
      </c>
      <c r="C186">
        <v>6.8310000000000004</v>
      </c>
      <c r="D186">
        <v>5.3550000000000004</v>
      </c>
      <c r="E186">
        <v>5.9630000000000001</v>
      </c>
      <c r="F186">
        <v>7.173</v>
      </c>
      <c r="G186">
        <v>7.6150000000000002</v>
      </c>
      <c r="H186">
        <v>293247579280</v>
      </c>
      <c r="I186" t="s">
        <v>44</v>
      </c>
      <c r="J186" t="s">
        <v>45</v>
      </c>
    </row>
    <row r="187" spans="1:10" x14ac:dyDescent="0.3">
      <c r="A187" s="1">
        <v>44925</v>
      </c>
      <c r="B187" t="s">
        <v>28</v>
      </c>
      <c r="C187">
        <v>6.8209999999999997</v>
      </c>
      <c r="D187">
        <v>4.8899999999999997</v>
      </c>
      <c r="E187">
        <v>5.7249999999999996</v>
      </c>
      <c r="F187">
        <v>7.125</v>
      </c>
      <c r="G187">
        <v>7.56</v>
      </c>
      <c r="H187">
        <v>274243559126</v>
      </c>
      <c r="I187" t="s">
        <v>44</v>
      </c>
      <c r="J187" t="s">
        <v>45</v>
      </c>
    </row>
    <row r="188" spans="1:10" x14ac:dyDescent="0.3">
      <c r="A188" s="1">
        <v>44924</v>
      </c>
      <c r="B188" t="s">
        <v>28</v>
      </c>
      <c r="C188">
        <v>6.8319999999999999</v>
      </c>
      <c r="D188">
        <v>4.74</v>
      </c>
      <c r="E188">
        <v>5.8250000000000002</v>
      </c>
      <c r="F188">
        <v>7.19</v>
      </c>
      <c r="G188">
        <v>7.64</v>
      </c>
      <c r="H188">
        <v>292305936401</v>
      </c>
      <c r="I188" t="s">
        <v>44</v>
      </c>
      <c r="J188" t="s">
        <v>45</v>
      </c>
    </row>
    <row r="189" spans="1:10" x14ac:dyDescent="0.3">
      <c r="A189" s="1">
        <v>44923</v>
      </c>
      <c r="B189" t="s">
        <v>28</v>
      </c>
      <c r="C189">
        <v>6.8470000000000004</v>
      </c>
      <c r="D189">
        <v>4.75</v>
      </c>
      <c r="E189">
        <v>5.9</v>
      </c>
      <c r="F189">
        <v>7.18</v>
      </c>
      <c r="G189">
        <v>7.625</v>
      </c>
      <c r="H189">
        <v>326306382751</v>
      </c>
      <c r="I189" t="s">
        <v>44</v>
      </c>
      <c r="J189" t="s">
        <v>45</v>
      </c>
    </row>
    <row r="190" spans="1:10" x14ac:dyDescent="0.3">
      <c r="A190" s="1">
        <v>44918</v>
      </c>
      <c r="B190" t="s">
        <v>28</v>
      </c>
      <c r="C190">
        <v>6.8380000000000001</v>
      </c>
      <c r="D190">
        <v>5.19</v>
      </c>
      <c r="E190">
        <v>5.95</v>
      </c>
      <c r="F190">
        <v>7.18</v>
      </c>
      <c r="G190">
        <v>7.5780000000000003</v>
      </c>
      <c r="H190">
        <v>301326347751</v>
      </c>
      <c r="I190" t="s">
        <v>44</v>
      </c>
      <c r="J190" t="s">
        <v>45</v>
      </c>
    </row>
    <row r="191" spans="1:10" x14ac:dyDescent="0.3">
      <c r="A191" s="1">
        <v>44917</v>
      </c>
      <c r="B191" t="s">
        <v>28</v>
      </c>
      <c r="C191">
        <v>6.8380000000000001</v>
      </c>
      <c r="D191">
        <v>5.45</v>
      </c>
      <c r="E191">
        <v>6.0380000000000003</v>
      </c>
      <c r="F191">
        <v>7.2130000000000001</v>
      </c>
      <c r="G191">
        <v>7.625</v>
      </c>
      <c r="H191">
        <v>310883768717</v>
      </c>
      <c r="I191" t="s">
        <v>44</v>
      </c>
      <c r="J191" t="s">
        <v>45</v>
      </c>
    </row>
    <row r="192" spans="1:10" x14ac:dyDescent="0.3">
      <c r="A192" s="1">
        <v>44916</v>
      </c>
      <c r="B192" t="s">
        <v>28</v>
      </c>
      <c r="C192">
        <v>6.85</v>
      </c>
      <c r="D192">
        <v>5.3550000000000004</v>
      </c>
      <c r="E192">
        <v>6.0129999999999999</v>
      </c>
      <c r="F192">
        <v>7.1950000000000003</v>
      </c>
      <c r="G192">
        <v>7.6150000000000002</v>
      </c>
      <c r="H192">
        <v>311473863481</v>
      </c>
      <c r="I192" t="s">
        <v>44</v>
      </c>
      <c r="J192" t="s">
        <v>45</v>
      </c>
    </row>
    <row r="193" spans="1:10" x14ac:dyDescent="0.3">
      <c r="A193" s="1">
        <v>44915</v>
      </c>
      <c r="B193" t="s">
        <v>28</v>
      </c>
      <c r="C193">
        <v>6.8390000000000004</v>
      </c>
      <c r="D193">
        <v>5.44</v>
      </c>
      <c r="E193">
        <v>6.0250000000000004</v>
      </c>
      <c r="F193">
        <v>7.2149999999999999</v>
      </c>
      <c r="G193">
        <v>7.63</v>
      </c>
      <c r="H193">
        <v>312741297286</v>
      </c>
      <c r="I193" t="s">
        <v>44</v>
      </c>
      <c r="J193" t="s">
        <v>45</v>
      </c>
    </row>
    <row r="194" spans="1:10" x14ac:dyDescent="0.3">
      <c r="A194" s="1">
        <v>44914</v>
      </c>
      <c r="B194" t="s">
        <v>28</v>
      </c>
      <c r="C194">
        <v>6.8419999999999996</v>
      </c>
      <c r="D194">
        <v>5.3250000000000002</v>
      </c>
      <c r="E194">
        <v>5.9880000000000004</v>
      </c>
      <c r="F194">
        <v>7.2130000000000001</v>
      </c>
      <c r="G194">
        <v>7.625</v>
      </c>
      <c r="H194">
        <v>317400366480</v>
      </c>
      <c r="I194" t="s">
        <v>44</v>
      </c>
      <c r="J194" t="s">
        <v>45</v>
      </c>
    </row>
    <row r="195" spans="1:10" x14ac:dyDescent="0.3">
      <c r="A195" s="1">
        <v>44910</v>
      </c>
      <c r="B195" t="s">
        <v>28</v>
      </c>
      <c r="C195">
        <v>6.8550000000000004</v>
      </c>
      <c r="D195">
        <v>5.3250000000000002</v>
      </c>
      <c r="E195">
        <v>5.9880000000000004</v>
      </c>
      <c r="F195">
        <v>7.2130000000000001</v>
      </c>
      <c r="G195">
        <v>7.625</v>
      </c>
      <c r="H195">
        <v>323106819772</v>
      </c>
      <c r="I195" t="s">
        <v>44</v>
      </c>
      <c r="J195" t="s">
        <v>45</v>
      </c>
    </row>
    <row r="196" spans="1:10" x14ac:dyDescent="0.3">
      <c r="A196" s="1">
        <v>44909</v>
      </c>
      <c r="B196" t="s">
        <v>28</v>
      </c>
      <c r="C196">
        <v>6.8559999999999999</v>
      </c>
      <c r="D196">
        <v>5.1749999999999998</v>
      </c>
      <c r="E196">
        <v>5.9379999999999997</v>
      </c>
      <c r="F196">
        <v>7.1849999999999996</v>
      </c>
      <c r="G196">
        <v>7.625</v>
      </c>
      <c r="H196">
        <v>326230275451</v>
      </c>
      <c r="I196" t="s">
        <v>44</v>
      </c>
      <c r="J196" t="s">
        <v>45</v>
      </c>
    </row>
    <row r="197" spans="1:10" x14ac:dyDescent="0.3">
      <c r="A197" s="1">
        <v>44908</v>
      </c>
      <c r="B197" t="s">
        <v>28</v>
      </c>
      <c r="C197">
        <v>6.8570000000000002</v>
      </c>
      <c r="D197">
        <v>5.34</v>
      </c>
      <c r="E197">
        <v>6</v>
      </c>
      <c r="F197">
        <v>7.25</v>
      </c>
      <c r="G197">
        <v>7.6429999999999998</v>
      </c>
      <c r="H197">
        <v>342443259424</v>
      </c>
      <c r="I197" t="s">
        <v>44</v>
      </c>
      <c r="J197" t="s">
        <v>45</v>
      </c>
    </row>
    <row r="198" spans="1:10" x14ac:dyDescent="0.3">
      <c r="A198" s="1">
        <v>44907</v>
      </c>
      <c r="B198" t="s">
        <v>28</v>
      </c>
      <c r="C198">
        <v>6.835</v>
      </c>
      <c r="D198">
        <v>5.34</v>
      </c>
      <c r="E198">
        <v>6</v>
      </c>
      <c r="F198">
        <v>7.2</v>
      </c>
      <c r="G198">
        <v>7.61</v>
      </c>
      <c r="H198">
        <v>325312253810</v>
      </c>
      <c r="I198" t="s">
        <v>44</v>
      </c>
      <c r="J198" t="s">
        <v>45</v>
      </c>
    </row>
    <row r="199" spans="1:10" x14ac:dyDescent="0.3">
      <c r="A199" s="1">
        <v>44904</v>
      </c>
      <c r="B199" t="s">
        <v>28</v>
      </c>
      <c r="C199">
        <v>6.8529999999999998</v>
      </c>
      <c r="D199">
        <v>5.34</v>
      </c>
      <c r="E199">
        <v>6</v>
      </c>
      <c r="F199">
        <v>7.18</v>
      </c>
      <c r="G199">
        <v>7.593</v>
      </c>
      <c r="H199">
        <v>330209974385</v>
      </c>
      <c r="I199" t="s">
        <v>44</v>
      </c>
      <c r="J199" t="s">
        <v>45</v>
      </c>
    </row>
    <row r="200" spans="1:10" x14ac:dyDescent="0.3">
      <c r="A200" s="1">
        <v>44903</v>
      </c>
      <c r="B200" t="s">
        <v>28</v>
      </c>
      <c r="C200">
        <v>6.782</v>
      </c>
      <c r="D200">
        <v>5.25</v>
      </c>
      <c r="E200">
        <v>5.9249999999999998</v>
      </c>
      <c r="F200">
        <v>7.0750000000000002</v>
      </c>
      <c r="G200">
        <v>7.6</v>
      </c>
      <c r="H200">
        <v>226263826853</v>
      </c>
      <c r="I200" t="s">
        <v>44</v>
      </c>
      <c r="J200" t="s">
        <v>45</v>
      </c>
    </row>
    <row r="201" spans="1:10" x14ac:dyDescent="0.3">
      <c r="A201" s="1">
        <v>44902</v>
      </c>
      <c r="B201" t="s">
        <v>28</v>
      </c>
      <c r="C201">
        <v>6.8529999999999998</v>
      </c>
      <c r="D201">
        <v>5.34</v>
      </c>
      <c r="E201">
        <v>5.95</v>
      </c>
      <c r="F201">
        <v>7.18</v>
      </c>
      <c r="G201">
        <v>7.5780000000000003</v>
      </c>
      <c r="H201">
        <v>333277122763</v>
      </c>
      <c r="I201" t="s">
        <v>44</v>
      </c>
      <c r="J201" t="s">
        <v>45</v>
      </c>
    </row>
    <row r="202" spans="1:10" x14ac:dyDescent="0.3">
      <c r="A202" s="1">
        <v>44901</v>
      </c>
      <c r="B202" t="s">
        <v>28</v>
      </c>
      <c r="C202">
        <v>6.84</v>
      </c>
      <c r="D202">
        <v>5.28</v>
      </c>
      <c r="E202">
        <v>5.9</v>
      </c>
      <c r="F202">
        <v>7.18</v>
      </c>
      <c r="G202">
        <v>7.59</v>
      </c>
      <c r="H202">
        <v>329281649623</v>
      </c>
      <c r="I202" t="s">
        <v>44</v>
      </c>
      <c r="J202" t="s">
        <v>45</v>
      </c>
    </row>
    <row r="203" spans="1:10" x14ac:dyDescent="0.3">
      <c r="A203" s="1">
        <v>44900</v>
      </c>
      <c r="B203" t="s">
        <v>28</v>
      </c>
      <c r="C203">
        <v>6.835</v>
      </c>
      <c r="D203">
        <v>5.31</v>
      </c>
      <c r="E203">
        <v>5.95</v>
      </c>
      <c r="F203">
        <v>7.2750000000000004</v>
      </c>
      <c r="G203">
        <v>7.63</v>
      </c>
      <c r="H203">
        <v>331337408251</v>
      </c>
      <c r="I203" t="s">
        <v>44</v>
      </c>
      <c r="J203" t="s">
        <v>45</v>
      </c>
    </row>
    <row r="204" spans="1:10" x14ac:dyDescent="0.3">
      <c r="A204" s="1">
        <v>44897</v>
      </c>
      <c r="B204" t="s">
        <v>28</v>
      </c>
      <c r="C204">
        <v>6.8490000000000002</v>
      </c>
      <c r="D204">
        <v>5.59</v>
      </c>
      <c r="E204">
        <v>6.1130000000000004</v>
      </c>
      <c r="F204">
        <v>7.1379999999999999</v>
      </c>
      <c r="G204">
        <v>7.51</v>
      </c>
      <c r="H204">
        <v>339647778003</v>
      </c>
      <c r="I204" t="s">
        <v>44</v>
      </c>
      <c r="J204" t="s">
        <v>45</v>
      </c>
    </row>
    <row r="205" spans="1:10" x14ac:dyDescent="0.3">
      <c r="A205" s="1">
        <v>44896</v>
      </c>
      <c r="B205" t="s">
        <v>28</v>
      </c>
      <c r="C205">
        <v>6.8479999999999999</v>
      </c>
      <c r="D205">
        <v>5.1449999999999996</v>
      </c>
      <c r="E205">
        <v>5.9249999999999998</v>
      </c>
      <c r="F205">
        <v>7.173</v>
      </c>
      <c r="G205">
        <v>7.4960000000000004</v>
      </c>
      <c r="H205">
        <v>338546366468</v>
      </c>
      <c r="I205" t="s">
        <v>44</v>
      </c>
      <c r="J205" t="s">
        <v>45</v>
      </c>
    </row>
    <row r="206" spans="1:10" x14ac:dyDescent="0.3">
      <c r="A206" s="1">
        <v>44895</v>
      </c>
      <c r="B206" t="s">
        <v>28</v>
      </c>
      <c r="C206">
        <v>6.8460000000000001</v>
      </c>
      <c r="D206">
        <v>5.2649999999999997</v>
      </c>
      <c r="E206">
        <v>5.9749999999999996</v>
      </c>
      <c r="F206">
        <v>7.1580000000000004</v>
      </c>
      <c r="G206">
        <v>7.4729999999999999</v>
      </c>
      <c r="H206">
        <v>316393682102</v>
      </c>
      <c r="I206" t="s">
        <v>44</v>
      </c>
      <c r="J206" t="s">
        <v>45</v>
      </c>
    </row>
    <row r="207" spans="1:10" x14ac:dyDescent="0.3">
      <c r="A207" s="1">
        <v>44894</v>
      </c>
      <c r="B207" t="s">
        <v>28</v>
      </c>
      <c r="C207">
        <v>6.8460000000000001</v>
      </c>
      <c r="D207">
        <v>5.16</v>
      </c>
      <c r="E207">
        <v>5.95</v>
      </c>
      <c r="F207">
        <v>7.2149999999999999</v>
      </c>
      <c r="G207">
        <v>7.59</v>
      </c>
      <c r="H207">
        <v>331817552608</v>
      </c>
      <c r="I207" t="s">
        <v>44</v>
      </c>
      <c r="J207" t="s">
        <v>45</v>
      </c>
    </row>
    <row r="208" spans="1:10" x14ac:dyDescent="0.3">
      <c r="A208" s="1">
        <v>44893</v>
      </c>
      <c r="B208" t="s">
        <v>28</v>
      </c>
      <c r="C208">
        <v>6.8419999999999996</v>
      </c>
      <c r="D208">
        <v>5.25</v>
      </c>
      <c r="E208">
        <v>5.85</v>
      </c>
      <c r="F208">
        <v>7.125</v>
      </c>
      <c r="G208">
        <v>7.5</v>
      </c>
      <c r="H208">
        <v>338027371780</v>
      </c>
      <c r="I208" t="s">
        <v>44</v>
      </c>
      <c r="J208" t="s">
        <v>45</v>
      </c>
    </row>
    <row r="209" spans="1:10" x14ac:dyDescent="0.3">
      <c r="A209" s="1">
        <v>44890</v>
      </c>
      <c r="B209" t="s">
        <v>28</v>
      </c>
      <c r="C209">
        <v>6.8620000000000001</v>
      </c>
      <c r="D209">
        <v>5.13</v>
      </c>
      <c r="E209">
        <v>5.9249999999999998</v>
      </c>
      <c r="F209">
        <v>7.125</v>
      </c>
      <c r="G209">
        <v>7.54</v>
      </c>
      <c r="H209">
        <v>408888653177</v>
      </c>
      <c r="I209" t="s">
        <v>44</v>
      </c>
      <c r="J209" t="s">
        <v>45</v>
      </c>
    </row>
    <row r="210" spans="1:10" x14ac:dyDescent="0.3">
      <c r="A210" s="1">
        <v>44889</v>
      </c>
      <c r="B210" t="s">
        <v>28</v>
      </c>
      <c r="C210">
        <v>6.101</v>
      </c>
      <c r="D210">
        <v>4.7050000000000001</v>
      </c>
      <c r="E210">
        <v>5.2249999999999996</v>
      </c>
      <c r="F210">
        <v>6.4080000000000004</v>
      </c>
      <c r="G210">
        <v>6.8849999999999998</v>
      </c>
      <c r="H210">
        <v>339807203232</v>
      </c>
      <c r="I210" t="s">
        <v>44</v>
      </c>
      <c r="J210" t="s">
        <v>45</v>
      </c>
    </row>
    <row r="211" spans="1:10" x14ac:dyDescent="0.3">
      <c r="A211" s="1">
        <v>44888</v>
      </c>
      <c r="B211" t="s">
        <v>28</v>
      </c>
      <c r="C211">
        <v>6.0970000000000004</v>
      </c>
      <c r="D211">
        <v>4.71</v>
      </c>
      <c r="E211">
        <v>5.15</v>
      </c>
      <c r="F211">
        <v>6.4</v>
      </c>
      <c r="G211">
        <v>6.87</v>
      </c>
      <c r="H211">
        <v>349527149522</v>
      </c>
      <c r="I211" t="s">
        <v>44</v>
      </c>
      <c r="J211" t="s">
        <v>45</v>
      </c>
    </row>
    <row r="212" spans="1:10" x14ac:dyDescent="0.3">
      <c r="A212" s="1">
        <v>44887</v>
      </c>
      <c r="B212" t="s">
        <v>28</v>
      </c>
      <c r="C212">
        <v>6.109</v>
      </c>
      <c r="D212">
        <v>4.71</v>
      </c>
      <c r="E212">
        <v>5.15</v>
      </c>
      <c r="F212">
        <v>6.4</v>
      </c>
      <c r="G212">
        <v>6.87</v>
      </c>
      <c r="H212">
        <v>347767408628</v>
      </c>
      <c r="I212" t="s">
        <v>44</v>
      </c>
      <c r="J212" t="s">
        <v>45</v>
      </c>
    </row>
    <row r="213" spans="1:10" x14ac:dyDescent="0.3">
      <c r="A213" s="1">
        <v>44886</v>
      </c>
      <c r="B213" t="s">
        <v>28</v>
      </c>
      <c r="C213">
        <v>6.093</v>
      </c>
      <c r="D213">
        <v>4.71</v>
      </c>
      <c r="E213">
        <v>5.15</v>
      </c>
      <c r="F213">
        <v>6.4</v>
      </c>
      <c r="G213">
        <v>6.87</v>
      </c>
      <c r="H213">
        <v>335042619962</v>
      </c>
      <c r="I213" t="s">
        <v>44</v>
      </c>
      <c r="J213" t="s">
        <v>45</v>
      </c>
    </row>
    <row r="214" spans="1:10" x14ac:dyDescent="0.3">
      <c r="A214" s="1">
        <v>44883</v>
      </c>
      <c r="B214" t="s">
        <v>28</v>
      </c>
      <c r="C214">
        <v>6.1210000000000004</v>
      </c>
      <c r="D214">
        <v>4.6849999999999996</v>
      </c>
      <c r="E214">
        <v>5.1749999999999998</v>
      </c>
      <c r="F214">
        <v>6.423</v>
      </c>
      <c r="G214">
        <v>6.8650000000000002</v>
      </c>
      <c r="H214">
        <v>410097272236</v>
      </c>
      <c r="I214" t="s">
        <v>44</v>
      </c>
      <c r="J214" t="s">
        <v>45</v>
      </c>
    </row>
    <row r="215" spans="1:10" x14ac:dyDescent="0.3">
      <c r="A215" s="1">
        <v>44882</v>
      </c>
      <c r="B215" t="s">
        <v>28</v>
      </c>
      <c r="C215">
        <v>6.1070000000000002</v>
      </c>
      <c r="D215">
        <v>4.665</v>
      </c>
      <c r="E215">
        <v>5.1749999999999998</v>
      </c>
      <c r="F215">
        <v>6.3380000000000001</v>
      </c>
      <c r="G215">
        <v>6.7350000000000003</v>
      </c>
      <c r="H215">
        <v>394192595989</v>
      </c>
      <c r="I215" t="s">
        <v>44</v>
      </c>
      <c r="J215" t="s">
        <v>45</v>
      </c>
    </row>
    <row r="216" spans="1:10" x14ac:dyDescent="0.3">
      <c r="A216" s="1">
        <v>44881</v>
      </c>
      <c r="B216" t="s">
        <v>28</v>
      </c>
      <c r="C216">
        <v>6.1</v>
      </c>
      <c r="D216">
        <v>4.8949999999999996</v>
      </c>
      <c r="E216">
        <v>5.3630000000000004</v>
      </c>
      <c r="F216">
        <v>6.3879999999999999</v>
      </c>
      <c r="G216">
        <v>6.7649999999999997</v>
      </c>
      <c r="H216">
        <v>356860446204</v>
      </c>
      <c r="I216" t="s">
        <v>44</v>
      </c>
      <c r="J216" t="s">
        <v>45</v>
      </c>
    </row>
    <row r="217" spans="1:10" x14ac:dyDescent="0.3">
      <c r="A217" s="1">
        <v>44880</v>
      </c>
      <c r="B217" t="s">
        <v>28</v>
      </c>
      <c r="C217">
        <v>6.1029999999999998</v>
      </c>
      <c r="D217">
        <v>4.67</v>
      </c>
      <c r="E217">
        <v>5.2</v>
      </c>
      <c r="F217">
        <v>6.3250000000000002</v>
      </c>
      <c r="G217">
        <v>6.73</v>
      </c>
      <c r="H217">
        <v>383922631260</v>
      </c>
      <c r="I217" t="s">
        <v>44</v>
      </c>
      <c r="J217" t="s">
        <v>45</v>
      </c>
    </row>
    <row r="218" spans="1:10" x14ac:dyDescent="0.3">
      <c r="A218" s="1">
        <v>44879</v>
      </c>
      <c r="B218" t="s">
        <v>28</v>
      </c>
      <c r="C218">
        <v>6.1070000000000002</v>
      </c>
      <c r="D218">
        <v>4.6139999999999999</v>
      </c>
      <c r="E218">
        <v>5.15</v>
      </c>
      <c r="F218">
        <v>6.35</v>
      </c>
      <c r="G218">
        <v>6.72</v>
      </c>
      <c r="H218">
        <v>382798764915</v>
      </c>
      <c r="I218" t="s">
        <v>44</v>
      </c>
      <c r="J218" t="s">
        <v>45</v>
      </c>
    </row>
    <row r="219" spans="1:10" x14ac:dyDescent="0.3">
      <c r="A219" s="1">
        <v>44876</v>
      </c>
      <c r="B219" t="s">
        <v>28</v>
      </c>
      <c r="C219">
        <v>6.1289999999999996</v>
      </c>
      <c r="D219">
        <v>4.6139999999999999</v>
      </c>
      <c r="E219">
        <v>5.15</v>
      </c>
      <c r="F219">
        <v>6.35</v>
      </c>
      <c r="G219">
        <v>6.77</v>
      </c>
      <c r="H219">
        <v>409299931430</v>
      </c>
      <c r="I219" t="s">
        <v>44</v>
      </c>
      <c r="J219" t="s">
        <v>45</v>
      </c>
    </row>
    <row r="220" spans="1:10" x14ac:dyDescent="0.3">
      <c r="A220" s="1">
        <v>44875</v>
      </c>
      <c r="B220" t="s">
        <v>28</v>
      </c>
      <c r="C220">
        <v>6.093</v>
      </c>
      <c r="D220">
        <v>4.67</v>
      </c>
      <c r="E220">
        <v>5.1749999999999998</v>
      </c>
      <c r="F220">
        <v>6.3250000000000002</v>
      </c>
      <c r="G220">
        <v>6.68</v>
      </c>
      <c r="H220">
        <v>368898867568</v>
      </c>
      <c r="I220" t="s">
        <v>44</v>
      </c>
      <c r="J220" t="s">
        <v>45</v>
      </c>
    </row>
    <row r="221" spans="1:10" x14ac:dyDescent="0.3">
      <c r="A221" s="1">
        <v>44874</v>
      </c>
      <c r="B221" t="s">
        <v>28</v>
      </c>
      <c r="C221">
        <v>6.0819999999999999</v>
      </c>
      <c r="D221">
        <v>4.665</v>
      </c>
      <c r="E221">
        <v>5.1630000000000003</v>
      </c>
      <c r="F221">
        <v>6.3380000000000001</v>
      </c>
      <c r="G221">
        <v>6.89</v>
      </c>
      <c r="H221">
        <v>359216060906</v>
      </c>
      <c r="I221" t="s">
        <v>44</v>
      </c>
      <c r="J221" t="s">
        <v>45</v>
      </c>
    </row>
    <row r="222" spans="1:10" x14ac:dyDescent="0.3">
      <c r="A222" s="1">
        <v>44873</v>
      </c>
      <c r="B222" t="s">
        <v>28</v>
      </c>
      <c r="C222">
        <v>6.0979999999999999</v>
      </c>
      <c r="D222">
        <v>4.665</v>
      </c>
      <c r="E222">
        <v>5.1630000000000003</v>
      </c>
      <c r="F222">
        <v>6.2939999999999996</v>
      </c>
      <c r="G222">
        <v>6.72</v>
      </c>
      <c r="H222">
        <v>365223972755</v>
      </c>
      <c r="I222" t="s">
        <v>44</v>
      </c>
      <c r="J222" t="s">
        <v>45</v>
      </c>
    </row>
    <row r="223" spans="1:10" x14ac:dyDescent="0.3">
      <c r="A223" s="1">
        <v>44872</v>
      </c>
      <c r="B223" t="s">
        <v>28</v>
      </c>
      <c r="C223">
        <v>6.0970000000000004</v>
      </c>
      <c r="D223">
        <v>4.6849999999999996</v>
      </c>
      <c r="E223">
        <v>5.2130000000000001</v>
      </c>
      <c r="F223">
        <v>6.3879999999999999</v>
      </c>
      <c r="G223">
        <v>6.915</v>
      </c>
      <c r="H223">
        <v>379726772496</v>
      </c>
      <c r="I223" t="s">
        <v>44</v>
      </c>
      <c r="J223" t="s">
        <v>45</v>
      </c>
    </row>
    <row r="224" spans="1:10" x14ac:dyDescent="0.3">
      <c r="A224" s="1">
        <v>44869</v>
      </c>
      <c r="B224" t="s">
        <v>28</v>
      </c>
      <c r="C224">
        <v>6.1059999999999999</v>
      </c>
      <c r="D224">
        <v>4.68</v>
      </c>
      <c r="E224">
        <v>5.2</v>
      </c>
      <c r="F224">
        <v>6.4</v>
      </c>
      <c r="G224">
        <v>6.86</v>
      </c>
      <c r="H224">
        <v>355835174763</v>
      </c>
      <c r="I224" t="s">
        <v>44</v>
      </c>
      <c r="J224" t="s">
        <v>45</v>
      </c>
    </row>
    <row r="225" spans="1:10" x14ac:dyDescent="0.3">
      <c r="A225" s="1">
        <v>44868</v>
      </c>
      <c r="B225" t="s">
        <v>28</v>
      </c>
      <c r="C225">
        <v>6.1210000000000004</v>
      </c>
      <c r="D225">
        <v>4.6849999999999996</v>
      </c>
      <c r="E225">
        <v>5.2130000000000001</v>
      </c>
      <c r="F225">
        <v>6.3879999999999999</v>
      </c>
      <c r="G225">
        <v>6.9539999999999997</v>
      </c>
      <c r="H225">
        <v>514165358222</v>
      </c>
      <c r="I225" t="s">
        <v>44</v>
      </c>
      <c r="J225" t="s">
        <v>45</v>
      </c>
    </row>
    <row r="226" spans="1:10" x14ac:dyDescent="0.3">
      <c r="A226" s="1">
        <v>44867</v>
      </c>
      <c r="B226" t="s">
        <v>28</v>
      </c>
      <c r="C226">
        <v>6.1580000000000004</v>
      </c>
      <c r="D226">
        <v>4.8499999999999996</v>
      </c>
      <c r="E226">
        <v>5.3250000000000002</v>
      </c>
      <c r="F226">
        <v>6.415</v>
      </c>
      <c r="G226">
        <v>6.95</v>
      </c>
      <c r="H226">
        <v>354867701125</v>
      </c>
      <c r="I226" t="s">
        <v>44</v>
      </c>
      <c r="J226" t="s">
        <v>45</v>
      </c>
    </row>
    <row r="227" spans="1:10" x14ac:dyDescent="0.3">
      <c r="A227" s="1">
        <v>44866</v>
      </c>
      <c r="B227" t="s">
        <v>28</v>
      </c>
      <c r="C227">
        <v>6.1509999999999998</v>
      </c>
      <c r="D227">
        <v>4.84</v>
      </c>
      <c r="E227">
        <v>5.3129999999999997</v>
      </c>
      <c r="F227">
        <v>6.3879999999999999</v>
      </c>
      <c r="G227">
        <v>6.7690000000000001</v>
      </c>
      <c r="H227">
        <v>328895034922</v>
      </c>
      <c r="I227" t="s">
        <v>44</v>
      </c>
      <c r="J227" t="s">
        <v>45</v>
      </c>
    </row>
    <row r="228" spans="1:10" x14ac:dyDescent="0.3">
      <c r="A228" s="1">
        <v>44865</v>
      </c>
      <c r="B228" t="s">
        <v>28</v>
      </c>
      <c r="C228">
        <v>6.14</v>
      </c>
      <c r="D228">
        <v>4.524</v>
      </c>
      <c r="E228">
        <v>5.25</v>
      </c>
      <c r="F228">
        <v>6.35</v>
      </c>
      <c r="G228">
        <v>6.73</v>
      </c>
      <c r="H228">
        <v>346441621323</v>
      </c>
      <c r="I228" t="s">
        <v>44</v>
      </c>
      <c r="J228" t="s">
        <v>45</v>
      </c>
    </row>
    <row r="229" spans="1:10" x14ac:dyDescent="0.3">
      <c r="A229" s="1">
        <v>44862</v>
      </c>
      <c r="B229" t="s">
        <v>28</v>
      </c>
      <c r="C229">
        <v>6.2009999999999996</v>
      </c>
      <c r="D229">
        <v>4.899</v>
      </c>
      <c r="E229">
        <v>5.3380000000000001</v>
      </c>
      <c r="F229">
        <v>6.4349999999999996</v>
      </c>
      <c r="G229">
        <v>6.7910000000000004</v>
      </c>
      <c r="H229">
        <v>339956647675</v>
      </c>
      <c r="I229" t="s">
        <v>44</v>
      </c>
      <c r="J229" t="s">
        <v>45</v>
      </c>
    </row>
    <row r="230" spans="1:10" x14ac:dyDescent="0.3">
      <c r="A230" s="1">
        <v>44861</v>
      </c>
      <c r="B230" t="s">
        <v>28</v>
      </c>
      <c r="C230">
        <v>6.125</v>
      </c>
      <c r="D230">
        <v>4.548</v>
      </c>
      <c r="E230">
        <v>5.0750000000000002</v>
      </c>
      <c r="F230">
        <v>6.3250000000000002</v>
      </c>
      <c r="G230">
        <v>6.71</v>
      </c>
      <c r="H230">
        <v>518193481451</v>
      </c>
      <c r="I230" t="s">
        <v>44</v>
      </c>
      <c r="J230" t="s">
        <v>45</v>
      </c>
    </row>
    <row r="231" spans="1:10" x14ac:dyDescent="0.3">
      <c r="A231" s="1">
        <v>44860</v>
      </c>
      <c r="B231" t="s">
        <v>28</v>
      </c>
      <c r="C231">
        <v>6.1369999999999996</v>
      </c>
      <c r="D231">
        <v>4.548</v>
      </c>
      <c r="E231">
        <v>5.0750000000000002</v>
      </c>
      <c r="F231">
        <v>6.3250000000000002</v>
      </c>
      <c r="G231">
        <v>6.7729999999999997</v>
      </c>
      <c r="H231">
        <v>519957039018</v>
      </c>
      <c r="I231" t="s">
        <v>44</v>
      </c>
      <c r="J231" t="s">
        <v>45</v>
      </c>
    </row>
    <row r="232" spans="1:10" x14ac:dyDescent="0.3">
      <c r="A232" s="1">
        <v>44859</v>
      </c>
      <c r="B232" t="s">
        <v>28</v>
      </c>
      <c r="C232">
        <v>6.1269999999999998</v>
      </c>
      <c r="D232">
        <v>4.5419999999999998</v>
      </c>
      <c r="E232">
        <v>5.0380000000000003</v>
      </c>
      <c r="F232">
        <v>6.3380000000000001</v>
      </c>
      <c r="G232">
        <v>6.7149999999999999</v>
      </c>
      <c r="H232">
        <v>490863630029</v>
      </c>
      <c r="I232" t="s">
        <v>44</v>
      </c>
      <c r="J232" t="s">
        <v>45</v>
      </c>
    </row>
    <row r="233" spans="1:10" x14ac:dyDescent="0.3">
      <c r="A233" s="1">
        <v>44858</v>
      </c>
      <c r="B233" t="s">
        <v>28</v>
      </c>
      <c r="C233">
        <v>6.1289999999999996</v>
      </c>
      <c r="D233">
        <v>4.5540000000000003</v>
      </c>
      <c r="E233">
        <v>5.1130000000000004</v>
      </c>
      <c r="F233">
        <v>6.3630000000000004</v>
      </c>
      <c r="G233">
        <v>6.7560000000000002</v>
      </c>
      <c r="H233">
        <v>516338185715</v>
      </c>
      <c r="I233" t="s">
        <v>44</v>
      </c>
      <c r="J233" t="s">
        <v>45</v>
      </c>
    </row>
    <row r="234" spans="1:10" x14ac:dyDescent="0.3">
      <c r="A234" s="1">
        <v>44855</v>
      </c>
      <c r="B234" t="s">
        <v>28</v>
      </c>
      <c r="C234">
        <v>6.1760000000000002</v>
      </c>
      <c r="D234">
        <v>4.5780000000000003</v>
      </c>
      <c r="E234">
        <v>5.1749999999999998</v>
      </c>
      <c r="F234">
        <v>6.415</v>
      </c>
      <c r="G234">
        <v>6.81</v>
      </c>
      <c r="H234">
        <v>563773617035</v>
      </c>
      <c r="I234" t="s">
        <v>44</v>
      </c>
      <c r="J234" t="s">
        <v>45</v>
      </c>
    </row>
    <row r="235" spans="1:10" x14ac:dyDescent="0.3">
      <c r="A235" s="1">
        <v>44854</v>
      </c>
      <c r="B235" t="s">
        <v>28</v>
      </c>
      <c r="C235">
        <v>6.1310000000000002</v>
      </c>
      <c r="D235">
        <v>4.78</v>
      </c>
      <c r="E235">
        <v>5.3129999999999997</v>
      </c>
      <c r="F235">
        <v>6.423</v>
      </c>
      <c r="G235">
        <v>6.7960000000000003</v>
      </c>
      <c r="H235">
        <v>506456896009</v>
      </c>
      <c r="I235" t="s">
        <v>44</v>
      </c>
      <c r="J235" t="s">
        <v>45</v>
      </c>
    </row>
    <row r="236" spans="1:10" x14ac:dyDescent="0.3">
      <c r="A236" s="1">
        <v>44853</v>
      </c>
      <c r="B236" t="s">
        <v>28</v>
      </c>
      <c r="C236">
        <v>6.109</v>
      </c>
      <c r="D236">
        <v>4.6050000000000004</v>
      </c>
      <c r="E236">
        <v>5.1130000000000004</v>
      </c>
      <c r="F236">
        <v>6.2809999999999997</v>
      </c>
      <c r="G236">
        <v>6.7</v>
      </c>
      <c r="H236">
        <v>504567660649</v>
      </c>
      <c r="I236" t="s">
        <v>44</v>
      </c>
      <c r="J236" t="s">
        <v>45</v>
      </c>
    </row>
    <row r="237" spans="1:10" x14ac:dyDescent="0.3">
      <c r="A237" s="1">
        <v>44852</v>
      </c>
      <c r="B237" t="s">
        <v>28</v>
      </c>
      <c r="C237">
        <v>6.117</v>
      </c>
      <c r="D237">
        <v>4.6139999999999999</v>
      </c>
      <c r="E237">
        <v>5.15</v>
      </c>
      <c r="F237">
        <v>6.2750000000000004</v>
      </c>
      <c r="G237">
        <v>6.7549999999999999</v>
      </c>
      <c r="H237">
        <v>513684554508</v>
      </c>
      <c r="I237" t="s">
        <v>44</v>
      </c>
      <c r="J237" t="s">
        <v>45</v>
      </c>
    </row>
    <row r="238" spans="1:10" x14ac:dyDescent="0.3">
      <c r="A238" s="1">
        <v>44851</v>
      </c>
      <c r="B238" t="s">
        <v>28</v>
      </c>
      <c r="C238">
        <v>6.125</v>
      </c>
      <c r="D238">
        <v>4.8499999999999996</v>
      </c>
      <c r="E238">
        <v>5.3250000000000002</v>
      </c>
      <c r="F238">
        <v>6.3250000000000002</v>
      </c>
      <c r="G238">
        <v>6.75</v>
      </c>
      <c r="H238">
        <v>477007711800</v>
      </c>
      <c r="I238" t="s">
        <v>44</v>
      </c>
      <c r="J238" t="s">
        <v>45</v>
      </c>
    </row>
    <row r="239" spans="1:10" x14ac:dyDescent="0.3">
      <c r="A239" s="1">
        <v>44848</v>
      </c>
      <c r="B239" t="s">
        <v>28</v>
      </c>
      <c r="C239">
        <v>6.1749999999999998</v>
      </c>
      <c r="D239">
        <v>4.8</v>
      </c>
      <c r="E239">
        <v>5.3380000000000001</v>
      </c>
      <c r="F239">
        <v>6.4080000000000004</v>
      </c>
      <c r="G239">
        <v>6.7190000000000003</v>
      </c>
      <c r="H239">
        <v>511375439483</v>
      </c>
      <c r="I239" t="s">
        <v>44</v>
      </c>
      <c r="J239" t="s">
        <v>45</v>
      </c>
    </row>
    <row r="240" spans="1:10" x14ac:dyDescent="0.3">
      <c r="A240" s="1">
        <v>44847</v>
      </c>
      <c r="B240" t="s">
        <v>28</v>
      </c>
      <c r="C240">
        <v>6.1239999999999997</v>
      </c>
      <c r="D240">
        <v>4.53</v>
      </c>
      <c r="E240">
        <v>4.9880000000000004</v>
      </c>
      <c r="F240">
        <v>6.2809999999999997</v>
      </c>
      <c r="G240">
        <v>6.6749999999999998</v>
      </c>
      <c r="H240">
        <v>512478121400</v>
      </c>
      <c r="I240" t="s">
        <v>44</v>
      </c>
      <c r="J240" t="s">
        <v>45</v>
      </c>
    </row>
    <row r="241" spans="1:10" x14ac:dyDescent="0.3">
      <c r="A241" s="1">
        <v>44846</v>
      </c>
      <c r="B241" t="s">
        <v>28</v>
      </c>
      <c r="C241">
        <v>6.1139999999999999</v>
      </c>
      <c r="D241">
        <v>4.5359999999999996</v>
      </c>
      <c r="E241">
        <v>5</v>
      </c>
      <c r="F241">
        <v>6.2750000000000004</v>
      </c>
      <c r="G241">
        <v>6.665</v>
      </c>
      <c r="H241">
        <v>504641928278</v>
      </c>
      <c r="I241" t="s">
        <v>44</v>
      </c>
      <c r="J241" t="s">
        <v>45</v>
      </c>
    </row>
    <row r="242" spans="1:10" x14ac:dyDescent="0.3">
      <c r="A242" s="1">
        <v>44845</v>
      </c>
      <c r="B242" t="s">
        <v>28</v>
      </c>
      <c r="C242">
        <v>6.1139999999999999</v>
      </c>
      <c r="D242">
        <v>4.6050000000000004</v>
      </c>
      <c r="E242">
        <v>5.1130000000000004</v>
      </c>
      <c r="F242">
        <v>6.2809999999999997</v>
      </c>
      <c r="G242">
        <v>6.6630000000000003</v>
      </c>
      <c r="H242">
        <v>525691589217</v>
      </c>
      <c r="I242" t="s">
        <v>44</v>
      </c>
      <c r="J242" t="s">
        <v>45</v>
      </c>
    </row>
    <row r="243" spans="1:10" x14ac:dyDescent="0.3">
      <c r="A243" s="1">
        <v>44844</v>
      </c>
      <c r="B243" t="s">
        <v>28</v>
      </c>
      <c r="C243">
        <v>6.1319999999999997</v>
      </c>
      <c r="D243">
        <v>4.6050000000000004</v>
      </c>
      <c r="E243">
        <v>5.1130000000000004</v>
      </c>
      <c r="F243">
        <v>6.3129999999999997</v>
      </c>
      <c r="G243">
        <v>6.6630000000000003</v>
      </c>
      <c r="H243">
        <v>565623204889</v>
      </c>
      <c r="I243" t="s">
        <v>44</v>
      </c>
      <c r="J243" t="s">
        <v>45</v>
      </c>
    </row>
    <row r="244" spans="1:10" x14ac:dyDescent="0.3">
      <c r="A244" s="1">
        <v>44841</v>
      </c>
      <c r="B244" t="s">
        <v>28</v>
      </c>
      <c r="C244">
        <v>6.1509999999999998</v>
      </c>
      <c r="D244">
        <v>4.8600000000000003</v>
      </c>
      <c r="E244">
        <v>5.3879999999999999</v>
      </c>
      <c r="F244">
        <v>6.4349999999999996</v>
      </c>
      <c r="G244">
        <v>6.6950000000000003</v>
      </c>
      <c r="H244">
        <v>523726240943</v>
      </c>
      <c r="I244" t="s">
        <v>44</v>
      </c>
      <c r="J244" t="s">
        <v>45</v>
      </c>
    </row>
    <row r="245" spans="1:10" x14ac:dyDescent="0.3">
      <c r="A245" s="1">
        <v>44840</v>
      </c>
      <c r="B245" t="s">
        <v>28</v>
      </c>
      <c r="C245">
        <v>6.1029999999999998</v>
      </c>
      <c r="D245">
        <v>4.93</v>
      </c>
      <c r="E245">
        <v>5.4</v>
      </c>
      <c r="F245">
        <v>6.4</v>
      </c>
      <c r="G245">
        <v>6.67</v>
      </c>
      <c r="H245">
        <v>483271776205</v>
      </c>
      <c r="I245" t="s">
        <v>44</v>
      </c>
      <c r="J245" t="s">
        <v>45</v>
      </c>
    </row>
    <row r="246" spans="1:10" x14ac:dyDescent="0.3">
      <c r="A246" s="1">
        <v>44839</v>
      </c>
      <c r="B246" t="s">
        <v>28</v>
      </c>
      <c r="C246">
        <v>6.109</v>
      </c>
      <c r="D246">
        <v>4.6749999999999998</v>
      </c>
      <c r="E246">
        <v>5.1879999999999997</v>
      </c>
      <c r="F246">
        <v>6.2809999999999997</v>
      </c>
      <c r="G246">
        <v>6.6319999999999997</v>
      </c>
      <c r="H246">
        <v>562400926243</v>
      </c>
      <c r="I246" t="s">
        <v>44</v>
      </c>
      <c r="J246" t="s">
        <v>45</v>
      </c>
    </row>
    <row r="247" spans="1:10" x14ac:dyDescent="0.3">
      <c r="A247" s="1">
        <v>44838</v>
      </c>
      <c r="B247" t="s">
        <v>28</v>
      </c>
      <c r="C247">
        <v>6.1020000000000003</v>
      </c>
      <c r="D247">
        <v>4.665</v>
      </c>
      <c r="E247">
        <v>5.2130000000000001</v>
      </c>
      <c r="F247">
        <v>6.2939999999999996</v>
      </c>
      <c r="G247">
        <v>6.6349999999999998</v>
      </c>
      <c r="H247">
        <v>527930598840</v>
      </c>
      <c r="I247" t="s">
        <v>44</v>
      </c>
      <c r="J247" t="s">
        <v>45</v>
      </c>
    </row>
    <row r="248" spans="1:10" x14ac:dyDescent="0.3">
      <c r="A248" s="1">
        <v>44837</v>
      </c>
      <c r="B248" t="s">
        <v>28</v>
      </c>
      <c r="C248">
        <v>6.1180000000000003</v>
      </c>
      <c r="D248">
        <v>4.53</v>
      </c>
      <c r="E248">
        <v>5.1130000000000004</v>
      </c>
      <c r="F248">
        <v>6.2809999999999997</v>
      </c>
      <c r="G248">
        <v>6.5940000000000003</v>
      </c>
      <c r="H248">
        <v>514516094363</v>
      </c>
      <c r="I248" t="s">
        <v>44</v>
      </c>
      <c r="J248" t="s">
        <v>45</v>
      </c>
    </row>
    <row r="249" spans="1:10" x14ac:dyDescent="0.3">
      <c r="A249" s="1">
        <v>44834</v>
      </c>
      <c r="B249" t="s">
        <v>28</v>
      </c>
      <c r="C249">
        <v>6.1310000000000002</v>
      </c>
      <c r="D249">
        <v>4.84</v>
      </c>
      <c r="E249">
        <v>5.3129999999999997</v>
      </c>
      <c r="F249">
        <v>6.3380000000000001</v>
      </c>
      <c r="G249">
        <v>6.6050000000000004</v>
      </c>
      <c r="H249">
        <v>445967391254</v>
      </c>
      <c r="I249" t="s">
        <v>44</v>
      </c>
      <c r="J249" t="s">
        <v>45</v>
      </c>
    </row>
    <row r="250" spans="1:10" x14ac:dyDescent="0.3">
      <c r="A250" s="1">
        <v>44833</v>
      </c>
      <c r="B250" t="s">
        <v>28</v>
      </c>
      <c r="C250">
        <v>6.1139999999999999</v>
      </c>
      <c r="D250">
        <v>4.5359999999999996</v>
      </c>
      <c r="E250">
        <v>5</v>
      </c>
      <c r="F250">
        <v>6.2750000000000004</v>
      </c>
      <c r="G250">
        <v>6.62</v>
      </c>
      <c r="H250">
        <v>497073162943</v>
      </c>
      <c r="I250" t="s">
        <v>44</v>
      </c>
      <c r="J250" t="s">
        <v>45</v>
      </c>
    </row>
    <row r="251" spans="1:10" x14ac:dyDescent="0.3">
      <c r="A251" s="1">
        <v>44832</v>
      </c>
      <c r="B251" t="s">
        <v>28</v>
      </c>
      <c r="C251">
        <v>6.1390000000000002</v>
      </c>
      <c r="D251">
        <v>4.67</v>
      </c>
      <c r="E251">
        <v>5.25</v>
      </c>
      <c r="F251">
        <v>6.2750000000000004</v>
      </c>
      <c r="G251">
        <v>6.585</v>
      </c>
      <c r="H251">
        <v>378260004897</v>
      </c>
      <c r="I251" t="s">
        <v>44</v>
      </c>
      <c r="J251" t="s">
        <v>45</v>
      </c>
    </row>
    <row r="252" spans="1:10" x14ac:dyDescent="0.3">
      <c r="A252" s="1">
        <v>44831</v>
      </c>
      <c r="B252" t="s">
        <v>28</v>
      </c>
      <c r="C252">
        <v>6.1159999999999997</v>
      </c>
      <c r="D252">
        <v>4.5359999999999996</v>
      </c>
      <c r="E252">
        <v>5</v>
      </c>
      <c r="F252">
        <v>6.25</v>
      </c>
      <c r="G252">
        <v>6.548</v>
      </c>
      <c r="H252">
        <v>504919334902</v>
      </c>
      <c r="I252" t="s">
        <v>44</v>
      </c>
      <c r="J252" t="s">
        <v>45</v>
      </c>
    </row>
    <row r="253" spans="1:10" x14ac:dyDescent="0.3">
      <c r="A253" s="1">
        <v>44830</v>
      </c>
      <c r="B253" t="s">
        <v>28</v>
      </c>
      <c r="C253">
        <v>6.1150000000000002</v>
      </c>
      <c r="D253">
        <v>4.5359999999999996</v>
      </c>
      <c r="E253">
        <v>5</v>
      </c>
      <c r="F253">
        <v>6.25</v>
      </c>
      <c r="G253">
        <v>6.54</v>
      </c>
      <c r="H253">
        <v>509366816537</v>
      </c>
      <c r="I253" t="s">
        <v>44</v>
      </c>
      <c r="J253" t="s">
        <v>45</v>
      </c>
    </row>
    <row r="254" spans="1:10" x14ac:dyDescent="0.3">
      <c r="A254" s="1">
        <v>44827</v>
      </c>
      <c r="B254" t="s">
        <v>28</v>
      </c>
      <c r="C254">
        <v>6.0380000000000003</v>
      </c>
      <c r="D254">
        <v>4.6050000000000004</v>
      </c>
      <c r="E254">
        <v>5.1829999999999998</v>
      </c>
      <c r="F254">
        <v>6.258</v>
      </c>
      <c r="G254">
        <v>6.5650000000000004</v>
      </c>
      <c r="H254">
        <v>476745111643</v>
      </c>
      <c r="I254" t="s">
        <v>44</v>
      </c>
      <c r="J254" t="s">
        <v>45</v>
      </c>
    </row>
    <row r="255" spans="1:10" x14ac:dyDescent="0.3">
      <c r="A255" s="1">
        <v>44826</v>
      </c>
      <c r="B255" t="s">
        <v>28</v>
      </c>
      <c r="C255">
        <v>5.3719999999999999</v>
      </c>
      <c r="D255">
        <v>3.9</v>
      </c>
      <c r="E255">
        <v>4.4249999999999998</v>
      </c>
      <c r="F255">
        <v>5.5049999999999999</v>
      </c>
      <c r="G255">
        <v>5.78</v>
      </c>
      <c r="H255">
        <v>508172405088</v>
      </c>
      <c r="I255" t="s">
        <v>44</v>
      </c>
      <c r="J255" t="s">
        <v>45</v>
      </c>
    </row>
    <row r="256" spans="1:10" x14ac:dyDescent="0.3">
      <c r="A256" s="1">
        <v>44825</v>
      </c>
      <c r="B256" t="s">
        <v>28</v>
      </c>
      <c r="C256">
        <v>5.3890000000000002</v>
      </c>
      <c r="D256">
        <v>3.8849999999999998</v>
      </c>
      <c r="E256">
        <v>4.4130000000000003</v>
      </c>
      <c r="F256">
        <v>5.4880000000000004</v>
      </c>
      <c r="G256">
        <v>5.7919999999999998</v>
      </c>
      <c r="H256">
        <v>513802159636</v>
      </c>
      <c r="I256" t="s">
        <v>44</v>
      </c>
      <c r="J256" t="s">
        <v>45</v>
      </c>
    </row>
    <row r="257" spans="1:10" x14ac:dyDescent="0.3">
      <c r="A257" s="1">
        <v>44824</v>
      </c>
      <c r="B257" t="s">
        <v>28</v>
      </c>
      <c r="C257">
        <v>5.37</v>
      </c>
      <c r="D257">
        <v>3.91</v>
      </c>
      <c r="E257">
        <v>4.4379999999999997</v>
      </c>
      <c r="F257">
        <v>5.5140000000000002</v>
      </c>
      <c r="G257">
        <v>5.7770000000000001</v>
      </c>
      <c r="H257">
        <v>521164425627</v>
      </c>
      <c r="I257" t="s">
        <v>44</v>
      </c>
      <c r="J257" t="s">
        <v>45</v>
      </c>
    </row>
    <row r="258" spans="1:10" x14ac:dyDescent="0.3">
      <c r="A258" s="1">
        <v>44823</v>
      </c>
      <c r="B258" t="s">
        <v>28</v>
      </c>
      <c r="C258">
        <v>5.3789999999999996</v>
      </c>
      <c r="D258">
        <v>3.94</v>
      </c>
      <c r="E258">
        <v>4.4749999999999996</v>
      </c>
      <c r="F258">
        <v>5.5380000000000003</v>
      </c>
      <c r="G258">
        <v>5.96</v>
      </c>
      <c r="H258">
        <v>503691628940</v>
      </c>
      <c r="I258" t="s">
        <v>44</v>
      </c>
      <c r="J258" t="s">
        <v>45</v>
      </c>
    </row>
    <row r="259" spans="1:10" x14ac:dyDescent="0.3">
      <c r="A259" s="1">
        <v>44820</v>
      </c>
      <c r="B259" t="s">
        <v>28</v>
      </c>
      <c r="C259">
        <v>5.4569999999999999</v>
      </c>
      <c r="D259">
        <v>4.03</v>
      </c>
      <c r="E259">
        <v>4.5129999999999999</v>
      </c>
      <c r="F259">
        <v>5.6879999999999997</v>
      </c>
      <c r="G259">
        <v>6.1050000000000004</v>
      </c>
      <c r="H259">
        <v>388395831835</v>
      </c>
      <c r="I259" t="s">
        <v>44</v>
      </c>
      <c r="J259" t="s">
        <v>45</v>
      </c>
    </row>
    <row r="260" spans="1:10" x14ac:dyDescent="0.3">
      <c r="A260" s="1">
        <v>44819</v>
      </c>
      <c r="B260" t="s">
        <v>28</v>
      </c>
      <c r="C260">
        <v>5.3739999999999997</v>
      </c>
      <c r="D260">
        <v>4.03</v>
      </c>
      <c r="E260">
        <v>4.5129999999999999</v>
      </c>
      <c r="F260">
        <v>5.5880000000000001</v>
      </c>
      <c r="G260">
        <v>5.97</v>
      </c>
      <c r="H260">
        <v>564542944891</v>
      </c>
      <c r="I260" t="s">
        <v>44</v>
      </c>
      <c r="J260" t="s">
        <v>45</v>
      </c>
    </row>
    <row r="261" spans="1:10" x14ac:dyDescent="0.3">
      <c r="A261" s="1">
        <v>44818</v>
      </c>
      <c r="B261" t="s">
        <v>28</v>
      </c>
      <c r="C261">
        <v>5.4420000000000002</v>
      </c>
      <c r="D261">
        <v>4.1070000000000002</v>
      </c>
      <c r="E261">
        <v>4.5380000000000003</v>
      </c>
      <c r="F261">
        <v>5.6130000000000004</v>
      </c>
      <c r="G261">
        <v>6.1349999999999998</v>
      </c>
      <c r="H261">
        <v>373917659920</v>
      </c>
      <c r="I261" t="s">
        <v>44</v>
      </c>
      <c r="J261" t="s">
        <v>45</v>
      </c>
    </row>
    <row r="262" spans="1:10" x14ac:dyDescent="0.3">
      <c r="A262" s="1">
        <v>44817</v>
      </c>
      <c r="B262" t="s">
        <v>28</v>
      </c>
      <c r="C262">
        <v>5.3840000000000003</v>
      </c>
      <c r="D262">
        <v>4.1210000000000004</v>
      </c>
      <c r="E262">
        <v>4.5629999999999997</v>
      </c>
      <c r="F262">
        <v>5.5880000000000001</v>
      </c>
      <c r="G262">
        <v>6.1050000000000004</v>
      </c>
      <c r="H262">
        <v>519082334178</v>
      </c>
      <c r="I262" t="s">
        <v>44</v>
      </c>
      <c r="J262" t="s">
        <v>45</v>
      </c>
    </row>
    <row r="263" spans="1:10" x14ac:dyDescent="0.3">
      <c r="A263" s="1">
        <v>44816</v>
      </c>
      <c r="B263" t="s">
        <v>28</v>
      </c>
      <c r="C263">
        <v>5.3849999999999998</v>
      </c>
      <c r="D263">
        <v>4.1139999999999999</v>
      </c>
      <c r="E263">
        <v>4.55</v>
      </c>
      <c r="F263">
        <v>5.6</v>
      </c>
      <c r="G263">
        <v>6.12</v>
      </c>
      <c r="H263">
        <v>523253092560</v>
      </c>
      <c r="I263" t="s">
        <v>44</v>
      </c>
      <c r="J263" t="s">
        <v>45</v>
      </c>
    </row>
    <row r="264" spans="1:10" x14ac:dyDescent="0.3">
      <c r="A264" s="1">
        <v>44813</v>
      </c>
      <c r="B264" t="s">
        <v>28</v>
      </c>
      <c r="C264">
        <v>5.43</v>
      </c>
      <c r="D264">
        <v>4.8849999999999998</v>
      </c>
      <c r="E264">
        <v>5.1130000000000004</v>
      </c>
      <c r="F264">
        <v>5.6379999999999999</v>
      </c>
      <c r="G264">
        <v>6.3140000000000001</v>
      </c>
      <c r="H264">
        <v>371109172300</v>
      </c>
      <c r="I264" t="s">
        <v>44</v>
      </c>
      <c r="J264" t="s">
        <v>45</v>
      </c>
    </row>
    <row r="265" spans="1:10" x14ac:dyDescent="0.3">
      <c r="A265" s="1">
        <v>44812</v>
      </c>
      <c r="B265" t="s">
        <v>28</v>
      </c>
      <c r="C265">
        <v>5.383</v>
      </c>
      <c r="D265">
        <v>4.1070000000000002</v>
      </c>
      <c r="E265">
        <v>4.5380000000000003</v>
      </c>
      <c r="F265">
        <v>5.6130000000000004</v>
      </c>
      <c r="G265">
        <v>6.27</v>
      </c>
      <c r="H265">
        <v>501289354310</v>
      </c>
      <c r="I265" t="s">
        <v>44</v>
      </c>
      <c r="J265" t="s">
        <v>45</v>
      </c>
    </row>
    <row r="266" spans="1:10" x14ac:dyDescent="0.3">
      <c r="A266" s="1">
        <v>44811</v>
      </c>
      <c r="B266" t="s">
        <v>28</v>
      </c>
      <c r="C266">
        <v>5.3840000000000003</v>
      </c>
      <c r="D266">
        <v>4.1139999999999999</v>
      </c>
      <c r="E266">
        <v>4.5999999999999996</v>
      </c>
      <c r="F266">
        <v>5.65</v>
      </c>
      <c r="G266">
        <v>6.26</v>
      </c>
      <c r="H266">
        <v>498992216325</v>
      </c>
      <c r="I266" t="s">
        <v>44</v>
      </c>
      <c r="J266" t="s">
        <v>45</v>
      </c>
    </row>
    <row r="267" spans="1:10" x14ac:dyDescent="0.3">
      <c r="A267" s="1">
        <v>44810</v>
      </c>
      <c r="B267" t="s">
        <v>28</v>
      </c>
      <c r="C267">
        <v>5.3890000000000002</v>
      </c>
      <c r="D267">
        <v>4.0999999999999996</v>
      </c>
      <c r="E267">
        <v>4.625</v>
      </c>
      <c r="F267">
        <v>5.6749999999999998</v>
      </c>
      <c r="G267">
        <v>6.2750000000000004</v>
      </c>
      <c r="H267">
        <v>509491761059</v>
      </c>
      <c r="I267" t="s">
        <v>44</v>
      </c>
      <c r="J267" t="s">
        <v>45</v>
      </c>
    </row>
    <row r="268" spans="1:10" x14ac:dyDescent="0.3">
      <c r="A268" s="1">
        <v>44809</v>
      </c>
      <c r="B268" t="s">
        <v>28</v>
      </c>
      <c r="C268">
        <v>5.3789999999999996</v>
      </c>
      <c r="D268">
        <v>4.1070000000000002</v>
      </c>
      <c r="E268">
        <v>4.6379999999999999</v>
      </c>
      <c r="F268">
        <v>5.6630000000000003</v>
      </c>
      <c r="G268">
        <v>6.2290000000000001</v>
      </c>
      <c r="H268">
        <v>518009846353</v>
      </c>
      <c r="I268" t="s">
        <v>44</v>
      </c>
      <c r="J268" t="s">
        <v>45</v>
      </c>
    </row>
    <row r="269" spans="1:10" x14ac:dyDescent="0.3">
      <c r="A269" s="1">
        <v>44806</v>
      </c>
      <c r="B269" t="s">
        <v>28</v>
      </c>
      <c r="C269">
        <v>5.39</v>
      </c>
      <c r="D269">
        <v>4.1630000000000003</v>
      </c>
      <c r="E269">
        <v>4.6630000000000003</v>
      </c>
      <c r="F269">
        <v>5.6379999999999999</v>
      </c>
      <c r="G269">
        <v>6.0229999999999997</v>
      </c>
      <c r="H269">
        <v>467176529288</v>
      </c>
      <c r="I269" t="s">
        <v>44</v>
      </c>
      <c r="J269" t="s">
        <v>45</v>
      </c>
    </row>
    <row r="270" spans="1:10" x14ac:dyDescent="0.3">
      <c r="A270" s="1">
        <v>44805</v>
      </c>
      <c r="B270" t="s">
        <v>28</v>
      </c>
      <c r="C270">
        <v>5.3970000000000002</v>
      </c>
      <c r="D270">
        <v>4.1349999999999998</v>
      </c>
      <c r="E270">
        <v>4.6879999999999997</v>
      </c>
      <c r="F270">
        <v>5.798</v>
      </c>
      <c r="G270">
        <v>6.2709999999999999</v>
      </c>
      <c r="H270">
        <v>493621766055</v>
      </c>
      <c r="I270" t="s">
        <v>44</v>
      </c>
      <c r="J270" t="s">
        <v>45</v>
      </c>
    </row>
    <row r="271" spans="1:10" x14ac:dyDescent="0.3">
      <c r="A271" s="1">
        <v>44804</v>
      </c>
      <c r="B271" t="s">
        <v>28</v>
      </c>
      <c r="C271">
        <v>5.3860000000000001</v>
      </c>
      <c r="D271">
        <v>4.1210000000000004</v>
      </c>
      <c r="E271">
        <v>4.6630000000000003</v>
      </c>
      <c r="F271">
        <v>5.7380000000000004</v>
      </c>
      <c r="G271">
        <v>6.2389999999999999</v>
      </c>
      <c r="H271">
        <v>458696133116</v>
      </c>
      <c r="I271" t="s">
        <v>44</v>
      </c>
      <c r="J271" t="s">
        <v>45</v>
      </c>
    </row>
    <row r="272" spans="1:10" x14ac:dyDescent="0.3">
      <c r="A272" s="1">
        <v>44803</v>
      </c>
      <c r="B272" t="s">
        <v>28</v>
      </c>
      <c r="C272">
        <v>5.4260000000000002</v>
      </c>
      <c r="D272">
        <v>4.0999999999999996</v>
      </c>
      <c r="E272">
        <v>4.625</v>
      </c>
      <c r="F272">
        <v>5.6749999999999998</v>
      </c>
      <c r="G272">
        <v>6.15</v>
      </c>
      <c r="H272">
        <v>441557551979</v>
      </c>
      <c r="I272" t="s">
        <v>44</v>
      </c>
      <c r="J272" t="s">
        <v>45</v>
      </c>
    </row>
    <row r="273" spans="1:10" x14ac:dyDescent="0.3">
      <c r="A273" s="1">
        <v>44802</v>
      </c>
      <c r="B273" t="s">
        <v>28</v>
      </c>
      <c r="C273">
        <v>5.3849999999999998</v>
      </c>
      <c r="D273">
        <v>4.1280000000000001</v>
      </c>
      <c r="E273">
        <v>4.6749999999999998</v>
      </c>
      <c r="F273">
        <v>5.7649999999999997</v>
      </c>
      <c r="G273">
        <v>6.31</v>
      </c>
      <c r="H273">
        <v>494054836915</v>
      </c>
      <c r="I273" t="s">
        <v>44</v>
      </c>
      <c r="J273" t="s">
        <v>45</v>
      </c>
    </row>
    <row r="274" spans="1:10" x14ac:dyDescent="0.3">
      <c r="A274" s="1">
        <v>44799</v>
      </c>
      <c r="B274" t="s">
        <v>28</v>
      </c>
      <c r="C274">
        <v>5.4619999999999997</v>
      </c>
      <c r="D274">
        <v>4.1559999999999997</v>
      </c>
      <c r="E274">
        <v>4.6500000000000004</v>
      </c>
      <c r="F274">
        <v>5.7</v>
      </c>
      <c r="G274">
        <v>6.0279999999999996</v>
      </c>
      <c r="H274">
        <v>475597169502</v>
      </c>
      <c r="I274" t="s">
        <v>44</v>
      </c>
      <c r="J274" t="s">
        <v>45</v>
      </c>
    </row>
    <row r="275" spans="1:10" x14ac:dyDescent="0.3">
      <c r="A275" s="1">
        <v>44798</v>
      </c>
      <c r="B275" t="s">
        <v>28</v>
      </c>
      <c r="C275">
        <v>5.343</v>
      </c>
      <c r="D275">
        <v>4.0999999999999996</v>
      </c>
      <c r="E275">
        <v>4.625</v>
      </c>
      <c r="F275">
        <v>5.7249999999999996</v>
      </c>
      <c r="G275">
        <v>6.2</v>
      </c>
      <c r="H275">
        <v>351143007170</v>
      </c>
      <c r="I275" t="s">
        <v>44</v>
      </c>
      <c r="J275" t="s">
        <v>45</v>
      </c>
    </row>
    <row r="276" spans="1:10" x14ac:dyDescent="0.3">
      <c r="A276" s="1">
        <v>44797</v>
      </c>
      <c r="B276" t="s">
        <v>28</v>
      </c>
      <c r="C276">
        <v>5.4039999999999999</v>
      </c>
      <c r="D276">
        <v>4.1420000000000003</v>
      </c>
      <c r="E276">
        <v>4.55</v>
      </c>
      <c r="F276">
        <v>5.625</v>
      </c>
      <c r="G276">
        <v>6.0449999999999999</v>
      </c>
      <c r="H276">
        <v>335929142964</v>
      </c>
      <c r="I276" t="s">
        <v>44</v>
      </c>
      <c r="J276" t="s">
        <v>45</v>
      </c>
    </row>
    <row r="277" spans="1:10" x14ac:dyDescent="0.3">
      <c r="A277" s="1">
        <v>44796</v>
      </c>
      <c r="B277" t="s">
        <v>28</v>
      </c>
      <c r="C277">
        <v>5.3949999999999996</v>
      </c>
      <c r="D277">
        <v>4.17</v>
      </c>
      <c r="E277">
        <v>4.625</v>
      </c>
      <c r="F277">
        <v>5.8150000000000004</v>
      </c>
      <c r="G277">
        <v>6.2</v>
      </c>
      <c r="H277">
        <v>485871260992</v>
      </c>
      <c r="I277" t="s">
        <v>44</v>
      </c>
      <c r="J277" t="s">
        <v>45</v>
      </c>
    </row>
    <row r="278" spans="1:10" x14ac:dyDescent="0.3">
      <c r="A278" s="1">
        <v>44795</v>
      </c>
      <c r="B278" t="s">
        <v>28</v>
      </c>
      <c r="C278">
        <v>5.3890000000000002</v>
      </c>
      <c r="D278">
        <v>4.1349999999999998</v>
      </c>
      <c r="E278">
        <v>4.59</v>
      </c>
      <c r="F278">
        <v>5.758</v>
      </c>
      <c r="G278">
        <v>6.1749999999999998</v>
      </c>
      <c r="H278">
        <v>523049325926</v>
      </c>
      <c r="I278" t="s">
        <v>44</v>
      </c>
      <c r="J278" t="s">
        <v>45</v>
      </c>
    </row>
    <row r="279" spans="1:10" x14ac:dyDescent="0.3">
      <c r="A279" s="1">
        <v>44792</v>
      </c>
      <c r="B279" t="s">
        <v>28</v>
      </c>
      <c r="C279">
        <v>5.3920000000000003</v>
      </c>
      <c r="D279">
        <v>4.1630000000000003</v>
      </c>
      <c r="E279">
        <v>4.6130000000000004</v>
      </c>
      <c r="F279">
        <v>5.6379999999999999</v>
      </c>
      <c r="G279">
        <v>6.0049999999999999</v>
      </c>
      <c r="H279">
        <v>475547025587</v>
      </c>
      <c r="I279" t="s">
        <v>44</v>
      </c>
      <c r="J279" t="s">
        <v>45</v>
      </c>
    </row>
    <row r="280" spans="1:10" x14ac:dyDescent="0.3">
      <c r="A280" s="1">
        <v>44791</v>
      </c>
      <c r="B280" t="s">
        <v>28</v>
      </c>
      <c r="C280">
        <v>5.3860000000000001</v>
      </c>
      <c r="D280">
        <v>4.1559999999999997</v>
      </c>
      <c r="E280">
        <v>4.58</v>
      </c>
      <c r="F280">
        <v>5.7249999999999996</v>
      </c>
      <c r="G280">
        <v>6.07</v>
      </c>
      <c r="H280">
        <v>527931422655</v>
      </c>
      <c r="I280" t="s">
        <v>44</v>
      </c>
      <c r="J280" t="s">
        <v>45</v>
      </c>
    </row>
    <row r="281" spans="1:10" x14ac:dyDescent="0.3">
      <c r="A281" s="1">
        <v>44790</v>
      </c>
      <c r="B281" t="s">
        <v>28</v>
      </c>
      <c r="C281">
        <v>5.4160000000000004</v>
      </c>
      <c r="D281">
        <v>4.2050000000000001</v>
      </c>
      <c r="E281">
        <v>4.7380000000000004</v>
      </c>
      <c r="F281">
        <v>6.0369999999999999</v>
      </c>
      <c r="G281">
        <v>6.4489999999999998</v>
      </c>
      <c r="H281">
        <v>573362092526</v>
      </c>
      <c r="I281" t="s">
        <v>44</v>
      </c>
      <c r="J281" t="s">
        <v>45</v>
      </c>
    </row>
    <row r="282" spans="1:10" x14ac:dyDescent="0.3">
      <c r="A282" s="1">
        <v>44789</v>
      </c>
      <c r="B282" t="s">
        <v>28</v>
      </c>
      <c r="C282">
        <v>5.4210000000000003</v>
      </c>
      <c r="D282">
        <v>4.1970000000000001</v>
      </c>
      <c r="E282">
        <v>4.7629999999999999</v>
      </c>
      <c r="F282">
        <v>6.0339999999999998</v>
      </c>
      <c r="G282">
        <v>6.4509999999999996</v>
      </c>
      <c r="H282">
        <v>563396332635</v>
      </c>
      <c r="I282" t="s">
        <v>44</v>
      </c>
      <c r="J282" t="s">
        <v>45</v>
      </c>
    </row>
    <row r="283" spans="1:10" x14ac:dyDescent="0.3">
      <c r="A283" s="1">
        <v>44788</v>
      </c>
      <c r="B283" t="s">
        <v>28</v>
      </c>
      <c r="C283">
        <v>5.4089999999999998</v>
      </c>
      <c r="D283">
        <v>4.2350000000000003</v>
      </c>
      <c r="E283">
        <v>4.7380000000000004</v>
      </c>
      <c r="F283">
        <v>6.0460000000000003</v>
      </c>
      <c r="G283">
        <v>6.4560000000000004</v>
      </c>
      <c r="H283">
        <v>561384463622</v>
      </c>
      <c r="I283" t="s">
        <v>44</v>
      </c>
      <c r="J283" t="s">
        <v>45</v>
      </c>
    </row>
    <row r="284" spans="1:10" x14ac:dyDescent="0.3">
      <c r="A284" s="1">
        <v>44785</v>
      </c>
      <c r="B284" t="s">
        <v>28</v>
      </c>
      <c r="C284">
        <v>5.4080000000000004</v>
      </c>
      <c r="D284">
        <v>4.24</v>
      </c>
      <c r="E284">
        <v>4.7750000000000004</v>
      </c>
      <c r="F284">
        <v>5.9880000000000004</v>
      </c>
      <c r="G284">
        <v>6.4669999999999996</v>
      </c>
      <c r="H284">
        <v>435168014289</v>
      </c>
      <c r="I284" t="s">
        <v>44</v>
      </c>
      <c r="J284" t="s">
        <v>45</v>
      </c>
    </row>
    <row r="285" spans="1:10" x14ac:dyDescent="0.3">
      <c r="A285" s="1">
        <v>44784</v>
      </c>
      <c r="B285" t="s">
        <v>28</v>
      </c>
      <c r="C285">
        <v>5.4020000000000001</v>
      </c>
      <c r="D285">
        <v>4.2</v>
      </c>
      <c r="E285">
        <v>4.75</v>
      </c>
      <c r="F285">
        <v>6.093</v>
      </c>
      <c r="G285">
        <v>6.4930000000000003</v>
      </c>
      <c r="H285">
        <v>478266309137</v>
      </c>
      <c r="I285" t="s">
        <v>44</v>
      </c>
      <c r="J285" t="s">
        <v>45</v>
      </c>
    </row>
    <row r="286" spans="1:10" x14ac:dyDescent="0.3">
      <c r="A286" s="1">
        <v>44783</v>
      </c>
      <c r="B286" t="s">
        <v>28</v>
      </c>
      <c r="C286">
        <v>5.43</v>
      </c>
      <c r="D286">
        <v>4.1970000000000001</v>
      </c>
      <c r="E286">
        <v>4.7380000000000004</v>
      </c>
      <c r="F286">
        <v>6.0250000000000004</v>
      </c>
      <c r="G286">
        <v>6.5030000000000001</v>
      </c>
      <c r="H286">
        <v>570788404232</v>
      </c>
      <c r="I286" t="s">
        <v>44</v>
      </c>
      <c r="J286" t="s">
        <v>45</v>
      </c>
    </row>
    <row r="287" spans="1:10" x14ac:dyDescent="0.3">
      <c r="A287" s="1">
        <v>44781</v>
      </c>
      <c r="B287" t="s">
        <v>28</v>
      </c>
      <c r="C287">
        <v>5.4409999999999998</v>
      </c>
      <c r="D287">
        <v>4.22</v>
      </c>
      <c r="E287">
        <v>4.7750000000000004</v>
      </c>
      <c r="F287">
        <v>6.0430000000000001</v>
      </c>
      <c r="G287">
        <v>6.5</v>
      </c>
      <c r="H287">
        <v>318827140574</v>
      </c>
      <c r="I287" t="s">
        <v>44</v>
      </c>
      <c r="J287" t="s">
        <v>45</v>
      </c>
    </row>
    <row r="288" spans="1:10" x14ac:dyDescent="0.3">
      <c r="A288" s="1">
        <v>44778</v>
      </c>
      <c r="B288" t="s">
        <v>28</v>
      </c>
      <c r="C288">
        <v>5.423</v>
      </c>
      <c r="D288">
        <v>4.2300000000000004</v>
      </c>
      <c r="E288">
        <v>4.8</v>
      </c>
      <c r="F288">
        <v>6.0750000000000002</v>
      </c>
      <c r="G288">
        <v>6.5350000000000001</v>
      </c>
      <c r="H288">
        <v>376405396950</v>
      </c>
      <c r="I288" t="s">
        <v>44</v>
      </c>
      <c r="J288" t="s">
        <v>45</v>
      </c>
    </row>
    <row r="289" spans="1:10" x14ac:dyDescent="0.3">
      <c r="A289" s="1">
        <v>44777</v>
      </c>
      <c r="B289" t="s">
        <v>28</v>
      </c>
      <c r="C289">
        <v>5.4009999999999998</v>
      </c>
      <c r="D289">
        <v>4.2350000000000003</v>
      </c>
      <c r="E289">
        <v>4.7880000000000003</v>
      </c>
      <c r="F289">
        <v>6.0659999999999998</v>
      </c>
      <c r="G289">
        <v>6.4989999999999997</v>
      </c>
      <c r="H289">
        <v>458190059931</v>
      </c>
      <c r="I289" t="s">
        <v>44</v>
      </c>
      <c r="J289" t="s">
        <v>45</v>
      </c>
    </row>
    <row r="290" spans="1:10" x14ac:dyDescent="0.3">
      <c r="A290" s="1">
        <v>44776</v>
      </c>
      <c r="B290" t="s">
        <v>28</v>
      </c>
      <c r="C290">
        <v>5.4050000000000002</v>
      </c>
      <c r="D290">
        <v>4.22</v>
      </c>
      <c r="E290">
        <v>4.75</v>
      </c>
      <c r="F290">
        <v>6.05</v>
      </c>
      <c r="G290">
        <v>6.5069999999999997</v>
      </c>
      <c r="H290">
        <v>461542867836</v>
      </c>
      <c r="I290" t="s">
        <v>44</v>
      </c>
      <c r="J290" t="s">
        <v>45</v>
      </c>
    </row>
    <row r="291" spans="1:10" x14ac:dyDescent="0.3">
      <c r="A291" s="1">
        <v>44775</v>
      </c>
      <c r="B291" t="s">
        <v>28</v>
      </c>
      <c r="C291">
        <v>5.3869999999999996</v>
      </c>
      <c r="D291">
        <v>4.2149999999999999</v>
      </c>
      <c r="E291">
        <v>4.7380000000000004</v>
      </c>
      <c r="F291">
        <v>6.01</v>
      </c>
      <c r="G291">
        <v>6.5010000000000003</v>
      </c>
      <c r="H291">
        <v>450552642904</v>
      </c>
      <c r="I291" t="s">
        <v>44</v>
      </c>
      <c r="J291" t="s">
        <v>45</v>
      </c>
    </row>
    <row r="292" spans="1:10" x14ac:dyDescent="0.3">
      <c r="A292" s="1">
        <v>44774</v>
      </c>
      <c r="B292" t="s">
        <v>28</v>
      </c>
      <c r="C292">
        <v>5.4189999999999996</v>
      </c>
      <c r="D292">
        <v>4.2300000000000004</v>
      </c>
      <c r="E292">
        <v>4.75</v>
      </c>
      <c r="F292">
        <v>5.9</v>
      </c>
      <c r="G292">
        <v>6.4969999999999999</v>
      </c>
      <c r="H292">
        <v>319274784788</v>
      </c>
      <c r="I292" t="s">
        <v>44</v>
      </c>
      <c r="J292" t="s">
        <v>45</v>
      </c>
    </row>
    <row r="293" spans="1:10" x14ac:dyDescent="0.3">
      <c r="A293" s="1">
        <v>44770</v>
      </c>
      <c r="B293" t="s">
        <v>28</v>
      </c>
      <c r="C293">
        <v>5.43</v>
      </c>
      <c r="D293">
        <v>6.173</v>
      </c>
      <c r="E293">
        <v>4.7130000000000001</v>
      </c>
      <c r="F293">
        <v>5.9560000000000004</v>
      </c>
      <c r="G293">
        <v>4.1879999999999997</v>
      </c>
      <c r="H293">
        <v>120499255946</v>
      </c>
      <c r="I293" t="s">
        <v>44</v>
      </c>
      <c r="J293" t="s">
        <v>45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12"/>
  <sheetViews>
    <sheetView workbookViewId="0">
      <selection activeCell="D26" sqref="D26"/>
    </sheetView>
  </sheetViews>
  <sheetFormatPr defaultRowHeight="14.4" x14ac:dyDescent="0.3"/>
  <cols>
    <col min="1" max="1" width="9.88671875" bestFit="1" customWidth="1"/>
    <col min="3" max="3" width="10.5546875" bestFit="1" customWidth="1"/>
  </cols>
  <sheetData>
    <row r="1" spans="1:7" x14ac:dyDescent="0.3">
      <c r="A1" t="s">
        <v>46</v>
      </c>
      <c r="G1" s="2" t="s">
        <v>47</v>
      </c>
    </row>
    <row r="2" spans="1:7" x14ac:dyDescent="0.3">
      <c r="A2" s="1">
        <v>44641</v>
      </c>
      <c r="C2" s="20"/>
      <c r="G2" s="2"/>
    </row>
    <row r="3" spans="1:7" x14ac:dyDescent="0.3">
      <c r="A3" s="1">
        <v>44666</v>
      </c>
      <c r="C3" s="20"/>
    </row>
    <row r="4" spans="1:7" x14ac:dyDescent="0.3">
      <c r="A4" s="1">
        <v>44669</v>
      </c>
      <c r="C4" s="20"/>
    </row>
    <row r="5" spans="1:7" x14ac:dyDescent="0.3">
      <c r="A5" s="1">
        <v>44678</v>
      </c>
      <c r="C5" s="20"/>
    </row>
    <row r="6" spans="1:7" x14ac:dyDescent="0.3">
      <c r="A6" s="1">
        <v>44683</v>
      </c>
      <c r="C6" s="20"/>
    </row>
    <row r="7" spans="1:7" x14ac:dyDescent="0.3">
      <c r="A7" s="1">
        <v>44728</v>
      </c>
      <c r="C7" s="20"/>
    </row>
    <row r="8" spans="1:7" x14ac:dyDescent="0.3">
      <c r="A8" s="1">
        <v>44782</v>
      </c>
      <c r="C8" s="20"/>
    </row>
    <row r="9" spans="1:7" x14ac:dyDescent="0.3">
      <c r="A9" s="1">
        <v>44911</v>
      </c>
      <c r="C9" s="20"/>
    </row>
    <row r="10" spans="1:7" x14ac:dyDescent="0.3">
      <c r="A10" s="1">
        <v>44921</v>
      </c>
      <c r="C10" s="20"/>
    </row>
    <row r="11" spans="1:7" x14ac:dyDescent="0.3">
      <c r="A11" s="1">
        <v>44922</v>
      </c>
      <c r="C11" s="20"/>
    </row>
    <row r="12" spans="1:7" x14ac:dyDescent="0.3">
      <c r="A12" s="1">
        <v>44928</v>
      </c>
      <c r="C12" s="20"/>
    </row>
    <row r="13" spans="1:7" x14ac:dyDescent="0.3">
      <c r="A13" s="1">
        <v>45006</v>
      </c>
      <c r="C13" s="20"/>
    </row>
    <row r="14" spans="1:7" x14ac:dyDescent="0.3">
      <c r="A14" s="1">
        <v>45023</v>
      </c>
      <c r="C14" s="20"/>
    </row>
    <row r="15" spans="1:7" x14ac:dyDescent="0.3">
      <c r="A15" s="1">
        <v>45026</v>
      </c>
      <c r="C15" s="20"/>
    </row>
    <row r="16" spans="1:7" x14ac:dyDescent="0.3">
      <c r="A16" s="1">
        <v>45043</v>
      </c>
      <c r="C16" s="20"/>
    </row>
    <row r="17" spans="1:3" x14ac:dyDescent="0.3">
      <c r="A17" s="1">
        <v>45047</v>
      </c>
      <c r="C17" s="20"/>
    </row>
    <row r="18" spans="1:3" x14ac:dyDescent="0.3">
      <c r="A18" s="1">
        <v>45093</v>
      </c>
      <c r="C18" s="20"/>
    </row>
    <row r="19" spans="1:3" x14ac:dyDescent="0.3">
      <c r="A19" s="1">
        <v>45147</v>
      </c>
      <c r="C19" s="20"/>
    </row>
    <row r="20" spans="1:3" x14ac:dyDescent="0.3">
      <c r="A20" s="1">
        <v>45194</v>
      </c>
      <c r="C20" s="20"/>
    </row>
    <row r="21" spans="1:3" x14ac:dyDescent="0.3">
      <c r="A21" s="1">
        <v>45285</v>
      </c>
      <c r="C21" s="20"/>
    </row>
    <row r="22" spans="1:3" x14ac:dyDescent="0.3">
      <c r="A22" s="1">
        <v>45286</v>
      </c>
      <c r="C22" s="20"/>
    </row>
    <row r="23" spans="1:3" x14ac:dyDescent="0.3">
      <c r="A23" s="1">
        <v>45292</v>
      </c>
      <c r="C23" s="20"/>
    </row>
    <row r="24" spans="1:3" x14ac:dyDescent="0.3">
      <c r="A24" s="1">
        <v>45372</v>
      </c>
      <c r="C24" s="20"/>
    </row>
    <row r="25" spans="1:3" x14ac:dyDescent="0.3">
      <c r="A25" s="1">
        <v>45380</v>
      </c>
      <c r="C25" s="20"/>
    </row>
    <row r="26" spans="1:3" x14ac:dyDescent="0.3">
      <c r="A26" s="1">
        <v>45383</v>
      </c>
      <c r="C26" s="20"/>
    </row>
    <row r="27" spans="1:3" x14ac:dyDescent="0.3">
      <c r="A27" s="1">
        <v>45413</v>
      </c>
      <c r="C27" s="20"/>
    </row>
    <row r="28" spans="1:3" x14ac:dyDescent="0.3">
      <c r="A28" s="1">
        <v>45460</v>
      </c>
      <c r="C28" s="20"/>
    </row>
    <row r="29" spans="1:3" x14ac:dyDescent="0.3">
      <c r="A29" s="1">
        <v>45513</v>
      </c>
      <c r="C29" s="20"/>
    </row>
    <row r="30" spans="1:3" x14ac:dyDescent="0.3">
      <c r="A30" s="1">
        <v>45559</v>
      </c>
      <c r="C30" s="20"/>
    </row>
    <row r="31" spans="1:3" x14ac:dyDescent="0.3">
      <c r="A31" s="1">
        <v>45642</v>
      </c>
      <c r="C31" s="20"/>
    </row>
    <row r="32" spans="1:3" x14ac:dyDescent="0.3">
      <c r="A32" s="1">
        <v>45651</v>
      </c>
      <c r="C32" s="20"/>
    </row>
    <row r="33" spans="1:3" x14ac:dyDescent="0.3">
      <c r="A33" s="1">
        <v>45652</v>
      </c>
      <c r="C33" s="20"/>
    </row>
    <row r="34" spans="1:3" x14ac:dyDescent="0.3">
      <c r="A34" s="1">
        <v>45658</v>
      </c>
      <c r="C34" s="20"/>
    </row>
    <row r="35" spans="1:3" x14ac:dyDescent="0.3">
      <c r="A35" s="1">
        <v>45737</v>
      </c>
      <c r="C35" s="20"/>
    </row>
    <row r="36" spans="1:3" x14ac:dyDescent="0.3">
      <c r="A36" s="1">
        <v>45765</v>
      </c>
      <c r="C36" s="20"/>
    </row>
    <row r="37" spans="1:3" x14ac:dyDescent="0.3">
      <c r="A37" s="1">
        <v>45768</v>
      </c>
      <c r="C37" s="20"/>
    </row>
    <row r="38" spans="1:3" x14ac:dyDescent="0.3">
      <c r="A38" s="1">
        <v>45775</v>
      </c>
      <c r="C38" s="20"/>
    </row>
    <row r="39" spans="1:3" x14ac:dyDescent="0.3">
      <c r="A39" s="1">
        <v>45778</v>
      </c>
      <c r="C39" s="20"/>
    </row>
    <row r="40" spans="1:3" x14ac:dyDescent="0.3">
      <c r="A40" s="1">
        <v>45824</v>
      </c>
      <c r="C40" s="20"/>
    </row>
    <row r="41" spans="1:3" x14ac:dyDescent="0.3">
      <c r="A41" s="1">
        <v>45924</v>
      </c>
      <c r="C41" s="20"/>
    </row>
    <row r="42" spans="1:3" x14ac:dyDescent="0.3">
      <c r="A42" s="1">
        <v>46007</v>
      </c>
      <c r="C42" s="20"/>
    </row>
    <row r="43" spans="1:3" x14ac:dyDescent="0.3">
      <c r="A43" s="1">
        <v>46016</v>
      </c>
      <c r="C43" s="20"/>
    </row>
    <row r="44" spans="1:3" x14ac:dyDescent="0.3">
      <c r="A44" s="1">
        <v>46017</v>
      </c>
      <c r="C44" s="20"/>
    </row>
    <row r="45" spans="1:3" x14ac:dyDescent="0.3">
      <c r="A45" s="1">
        <v>46023</v>
      </c>
      <c r="C45" s="20"/>
    </row>
    <row r="46" spans="1:3" x14ac:dyDescent="0.3">
      <c r="A46" s="1">
        <v>46115</v>
      </c>
      <c r="C46" s="20"/>
    </row>
    <row r="47" spans="1:3" x14ac:dyDescent="0.3">
      <c r="A47" s="1">
        <v>46118</v>
      </c>
      <c r="C47" s="20"/>
    </row>
    <row r="48" spans="1:3" x14ac:dyDescent="0.3">
      <c r="A48" s="1">
        <v>46139</v>
      </c>
      <c r="C48" s="20"/>
    </row>
    <row r="49" spans="1:3" x14ac:dyDescent="0.3">
      <c r="A49" s="1">
        <v>46143</v>
      </c>
      <c r="C49" s="20"/>
    </row>
    <row r="50" spans="1:3" x14ac:dyDescent="0.3">
      <c r="A50" s="1">
        <v>46189</v>
      </c>
      <c r="C50" s="20"/>
    </row>
    <row r="51" spans="1:3" x14ac:dyDescent="0.3">
      <c r="A51" s="1">
        <v>46244</v>
      </c>
      <c r="C51" s="20"/>
    </row>
    <row r="52" spans="1:3" x14ac:dyDescent="0.3">
      <c r="A52" s="1">
        <v>46289</v>
      </c>
      <c r="C52" s="20"/>
    </row>
    <row r="53" spans="1:3" x14ac:dyDescent="0.3">
      <c r="A53" s="1">
        <v>46372</v>
      </c>
      <c r="C53" s="20"/>
    </row>
    <row r="54" spans="1:3" x14ac:dyDescent="0.3">
      <c r="A54" s="1">
        <v>46381</v>
      </c>
      <c r="C54" s="20"/>
    </row>
    <row r="55" spans="1:3" x14ac:dyDescent="0.3">
      <c r="A55" s="1">
        <v>46388</v>
      </c>
      <c r="C55" s="20"/>
    </row>
    <row r="56" spans="1:3" x14ac:dyDescent="0.3">
      <c r="A56" s="1">
        <v>46468</v>
      </c>
      <c r="C56" s="20"/>
    </row>
    <row r="57" spans="1:3" x14ac:dyDescent="0.3">
      <c r="A57" s="1">
        <v>46472</v>
      </c>
      <c r="C57" s="20"/>
    </row>
    <row r="58" spans="1:3" x14ac:dyDescent="0.3">
      <c r="A58" s="1">
        <v>46475</v>
      </c>
      <c r="C58" s="20"/>
    </row>
    <row r="59" spans="1:3" x14ac:dyDescent="0.3">
      <c r="A59" s="1">
        <v>46504</v>
      </c>
      <c r="C59" s="20"/>
    </row>
    <row r="60" spans="1:3" x14ac:dyDescent="0.3">
      <c r="A60" s="1">
        <v>46554</v>
      </c>
      <c r="C60" s="20"/>
    </row>
    <row r="61" spans="1:3" x14ac:dyDescent="0.3">
      <c r="A61" s="1">
        <v>46608</v>
      </c>
      <c r="C61" s="20"/>
    </row>
    <row r="62" spans="1:3" x14ac:dyDescent="0.3">
      <c r="A62" s="1">
        <v>46654</v>
      </c>
      <c r="C62" s="20"/>
    </row>
    <row r="63" spans="1:3" x14ac:dyDescent="0.3">
      <c r="A63" s="1">
        <v>46737</v>
      </c>
      <c r="C63" s="20"/>
    </row>
    <row r="64" spans="1:3" x14ac:dyDescent="0.3">
      <c r="A64" s="1">
        <v>46748</v>
      </c>
      <c r="C64" s="20"/>
    </row>
    <row r="65" spans="1:3" x14ac:dyDescent="0.3">
      <c r="A65" s="1">
        <v>46833</v>
      </c>
      <c r="C65" s="20"/>
    </row>
    <row r="66" spans="1:3" x14ac:dyDescent="0.3">
      <c r="A66" s="1">
        <v>46857</v>
      </c>
      <c r="C66" s="20"/>
    </row>
    <row r="67" spans="1:3" x14ac:dyDescent="0.3">
      <c r="A67" s="1">
        <v>46860</v>
      </c>
      <c r="C67" s="20"/>
    </row>
    <row r="68" spans="1:3" x14ac:dyDescent="0.3">
      <c r="A68" s="1">
        <v>46870</v>
      </c>
      <c r="C68" s="20"/>
    </row>
    <row r="69" spans="1:3" x14ac:dyDescent="0.3">
      <c r="A69" s="1">
        <v>46874</v>
      </c>
      <c r="C69" s="20"/>
    </row>
    <row r="70" spans="1:3" x14ac:dyDescent="0.3">
      <c r="A70" s="1">
        <v>46920</v>
      </c>
      <c r="C70" s="20"/>
    </row>
    <row r="71" spans="1:3" x14ac:dyDescent="0.3">
      <c r="A71" s="1">
        <v>46974</v>
      </c>
      <c r="C71" s="20"/>
    </row>
    <row r="72" spans="1:3" x14ac:dyDescent="0.3">
      <c r="A72" s="1">
        <v>47021</v>
      </c>
      <c r="C72" s="20"/>
    </row>
    <row r="73" spans="1:3" x14ac:dyDescent="0.3">
      <c r="A73" s="1">
        <v>47112</v>
      </c>
      <c r="C73" s="20"/>
    </row>
    <row r="74" spans="1:3" x14ac:dyDescent="0.3">
      <c r="A74" s="1">
        <v>47113</v>
      </c>
      <c r="C74" s="20"/>
    </row>
    <row r="75" spans="1:3" x14ac:dyDescent="0.3">
      <c r="A75" s="1">
        <v>47119</v>
      </c>
      <c r="C75" s="20"/>
    </row>
    <row r="76" spans="1:3" x14ac:dyDescent="0.3">
      <c r="A76" s="1">
        <v>47198</v>
      </c>
      <c r="C76" s="20"/>
    </row>
    <row r="77" spans="1:3" x14ac:dyDescent="0.3">
      <c r="A77" s="1">
        <v>47207</v>
      </c>
      <c r="C77" s="20"/>
    </row>
    <row r="78" spans="1:3" x14ac:dyDescent="0.3">
      <c r="A78" s="1">
        <v>47210</v>
      </c>
      <c r="C78" s="20"/>
    </row>
    <row r="79" spans="1:3" x14ac:dyDescent="0.3">
      <c r="A79" s="1">
        <v>47235</v>
      </c>
      <c r="C79" s="20"/>
    </row>
    <row r="80" spans="1:3" x14ac:dyDescent="0.3">
      <c r="A80" s="1">
        <v>47239</v>
      </c>
      <c r="C80" s="20"/>
    </row>
    <row r="81" spans="1:3" x14ac:dyDescent="0.3">
      <c r="A81" s="1">
        <v>47339</v>
      </c>
      <c r="C81" s="20"/>
    </row>
    <row r="82" spans="1:3" x14ac:dyDescent="0.3">
      <c r="A82" s="1">
        <v>47385</v>
      </c>
      <c r="C82" s="20"/>
    </row>
    <row r="83" spans="1:3" x14ac:dyDescent="0.3">
      <c r="A83" s="1">
        <v>47469</v>
      </c>
      <c r="C83" s="20"/>
    </row>
    <row r="84" spans="1:3" x14ac:dyDescent="0.3">
      <c r="A84" s="1">
        <v>47477</v>
      </c>
      <c r="C84" s="20"/>
    </row>
    <row r="85" spans="1:3" x14ac:dyDescent="0.3">
      <c r="A85" s="1">
        <v>47478</v>
      </c>
      <c r="C85" s="20"/>
    </row>
    <row r="86" spans="1:3" x14ac:dyDescent="0.3">
      <c r="A86" s="1">
        <v>47484</v>
      </c>
      <c r="C86" s="20"/>
    </row>
    <row r="87" spans="1:3" x14ac:dyDescent="0.3">
      <c r="A87" s="1">
        <v>47563</v>
      </c>
      <c r="C87" s="20"/>
    </row>
    <row r="88" spans="1:3" x14ac:dyDescent="0.3">
      <c r="A88" s="1">
        <v>47592</v>
      </c>
      <c r="C88" s="20"/>
    </row>
    <row r="89" spans="1:3" x14ac:dyDescent="0.3">
      <c r="A89" s="1">
        <v>47595</v>
      </c>
      <c r="C89" s="20"/>
    </row>
    <row r="90" spans="1:3" x14ac:dyDescent="0.3">
      <c r="A90" s="1">
        <v>47604</v>
      </c>
      <c r="C90" s="20"/>
    </row>
    <row r="91" spans="1:3" x14ac:dyDescent="0.3">
      <c r="A91" s="1">
        <v>47651</v>
      </c>
      <c r="C91" s="20"/>
    </row>
    <row r="92" spans="1:3" x14ac:dyDescent="0.3">
      <c r="A92" s="1">
        <v>47704</v>
      </c>
      <c r="C92" s="20"/>
    </row>
    <row r="93" spans="1:3" x14ac:dyDescent="0.3">
      <c r="A93" s="1">
        <v>47750</v>
      </c>
      <c r="C93" s="20"/>
    </row>
    <row r="94" spans="1:3" x14ac:dyDescent="0.3">
      <c r="A94" s="1">
        <v>47833</v>
      </c>
      <c r="C94" s="20"/>
    </row>
    <row r="95" spans="1:3" x14ac:dyDescent="0.3">
      <c r="A95" s="1">
        <v>47842</v>
      </c>
      <c r="C95" s="20"/>
    </row>
    <row r="96" spans="1:3" x14ac:dyDescent="0.3">
      <c r="A96" s="1">
        <v>47843</v>
      </c>
      <c r="C96" s="20"/>
    </row>
    <row r="97" spans="1:3" x14ac:dyDescent="0.3">
      <c r="A97" s="1">
        <v>47849</v>
      </c>
      <c r="C97" s="20"/>
    </row>
    <row r="98" spans="1:3" x14ac:dyDescent="0.3">
      <c r="A98" s="1">
        <v>47928</v>
      </c>
      <c r="C98" s="20"/>
    </row>
    <row r="99" spans="1:3" x14ac:dyDescent="0.3">
      <c r="A99" s="1">
        <v>47949</v>
      </c>
      <c r="C99" s="20"/>
    </row>
    <row r="100" spans="1:3" x14ac:dyDescent="0.3">
      <c r="A100" s="1">
        <v>47952</v>
      </c>
      <c r="C100" s="20"/>
    </row>
    <row r="101" spans="1:3" x14ac:dyDescent="0.3">
      <c r="A101" s="1">
        <v>47966</v>
      </c>
      <c r="C101" s="20"/>
    </row>
    <row r="102" spans="1:3" x14ac:dyDescent="0.3">
      <c r="A102" s="1">
        <v>47969</v>
      </c>
      <c r="C102" s="20"/>
    </row>
    <row r="103" spans="1:3" x14ac:dyDescent="0.3">
      <c r="A103" s="1">
        <v>48015</v>
      </c>
      <c r="C103" s="20"/>
    </row>
    <row r="104" spans="1:3" x14ac:dyDescent="0.3">
      <c r="A104" s="1">
        <v>48115</v>
      </c>
      <c r="C104" s="20"/>
    </row>
    <row r="105" spans="1:3" x14ac:dyDescent="0.3">
      <c r="A105" s="1">
        <v>48198</v>
      </c>
      <c r="C105" s="20"/>
    </row>
    <row r="106" spans="1:3" x14ac:dyDescent="0.3">
      <c r="A106" s="1">
        <v>48207</v>
      </c>
      <c r="C106" s="20"/>
    </row>
    <row r="107" spans="1:3" x14ac:dyDescent="0.3">
      <c r="A107" s="1">
        <v>48208</v>
      </c>
      <c r="C107" s="20"/>
    </row>
    <row r="108" spans="1:3" x14ac:dyDescent="0.3">
      <c r="A108" s="1">
        <v>48214</v>
      </c>
      <c r="C108" s="20"/>
    </row>
    <row r="109" spans="1:3" x14ac:dyDescent="0.3">
      <c r="C109" s="20"/>
    </row>
    <row r="110" spans="1:3" x14ac:dyDescent="0.3">
      <c r="C110" s="20"/>
    </row>
    <row r="111" spans="1:3" x14ac:dyDescent="0.3">
      <c r="C111" s="20"/>
    </row>
    <row r="112" spans="1:3" x14ac:dyDescent="0.3">
      <c r="C112" s="20"/>
    </row>
    <row r="113" spans="3:3" x14ac:dyDescent="0.3">
      <c r="C113" s="20"/>
    </row>
    <row r="114" spans="3:3" x14ac:dyDescent="0.3">
      <c r="C114" s="20"/>
    </row>
    <row r="115" spans="3:3" x14ac:dyDescent="0.3">
      <c r="C115" s="20"/>
    </row>
    <row r="116" spans="3:3" x14ac:dyDescent="0.3">
      <c r="C116" s="20"/>
    </row>
    <row r="117" spans="3:3" x14ac:dyDescent="0.3">
      <c r="C117" s="20"/>
    </row>
    <row r="118" spans="3:3" x14ac:dyDescent="0.3">
      <c r="C118" s="20"/>
    </row>
    <row r="119" spans="3:3" x14ac:dyDescent="0.3">
      <c r="C119" s="20"/>
    </row>
    <row r="120" spans="3:3" x14ac:dyDescent="0.3">
      <c r="C120" s="20"/>
    </row>
    <row r="121" spans="3:3" x14ac:dyDescent="0.3">
      <c r="C121" s="20"/>
    </row>
    <row r="122" spans="3:3" x14ac:dyDescent="0.3">
      <c r="C122" s="20"/>
    </row>
    <row r="123" spans="3:3" x14ac:dyDescent="0.3">
      <c r="C123" s="20"/>
    </row>
    <row r="124" spans="3:3" x14ac:dyDescent="0.3">
      <c r="C124" s="20"/>
    </row>
    <row r="125" spans="3:3" x14ac:dyDescent="0.3">
      <c r="C125" s="20"/>
    </row>
    <row r="126" spans="3:3" x14ac:dyDescent="0.3">
      <c r="C126" s="20"/>
    </row>
    <row r="127" spans="3:3" x14ac:dyDescent="0.3">
      <c r="C127" s="20"/>
    </row>
    <row r="128" spans="3:3" x14ac:dyDescent="0.3">
      <c r="C128" s="20"/>
    </row>
    <row r="129" spans="3:3" x14ac:dyDescent="0.3">
      <c r="C129" s="20"/>
    </row>
    <row r="130" spans="3:3" x14ac:dyDescent="0.3">
      <c r="C130" s="20"/>
    </row>
    <row r="131" spans="3:3" x14ac:dyDescent="0.3">
      <c r="C131" s="20"/>
    </row>
    <row r="132" spans="3:3" x14ac:dyDescent="0.3">
      <c r="C132" s="20"/>
    </row>
    <row r="133" spans="3:3" x14ac:dyDescent="0.3">
      <c r="C133" s="20"/>
    </row>
    <row r="134" spans="3:3" x14ac:dyDescent="0.3">
      <c r="C134" s="20"/>
    </row>
    <row r="135" spans="3:3" x14ac:dyDescent="0.3">
      <c r="C135" s="20"/>
    </row>
    <row r="136" spans="3:3" x14ac:dyDescent="0.3">
      <c r="C136" s="20"/>
    </row>
    <row r="137" spans="3:3" x14ac:dyDescent="0.3">
      <c r="C137" s="20"/>
    </row>
    <row r="138" spans="3:3" x14ac:dyDescent="0.3">
      <c r="C138" s="20"/>
    </row>
    <row r="139" spans="3:3" x14ac:dyDescent="0.3">
      <c r="C139" s="20"/>
    </row>
    <row r="140" spans="3:3" x14ac:dyDescent="0.3">
      <c r="C140" s="20"/>
    </row>
    <row r="141" spans="3:3" x14ac:dyDescent="0.3">
      <c r="C141" s="20"/>
    </row>
    <row r="142" spans="3:3" x14ac:dyDescent="0.3">
      <c r="C142" s="20"/>
    </row>
    <row r="143" spans="3:3" x14ac:dyDescent="0.3">
      <c r="C143" s="20"/>
    </row>
    <row r="144" spans="3:3" x14ac:dyDescent="0.3">
      <c r="C144" s="20"/>
    </row>
    <row r="145" spans="3:3" x14ac:dyDescent="0.3">
      <c r="C145" s="20"/>
    </row>
    <row r="146" spans="3:3" x14ac:dyDescent="0.3">
      <c r="C146" s="20"/>
    </row>
    <row r="147" spans="3:3" x14ac:dyDescent="0.3">
      <c r="C147" s="20"/>
    </row>
    <row r="148" spans="3:3" x14ac:dyDescent="0.3">
      <c r="C148" s="20"/>
    </row>
    <row r="149" spans="3:3" x14ac:dyDescent="0.3">
      <c r="C149" s="20"/>
    </row>
    <row r="150" spans="3:3" x14ac:dyDescent="0.3">
      <c r="C150" s="20"/>
    </row>
    <row r="151" spans="3:3" x14ac:dyDescent="0.3">
      <c r="C151" s="20"/>
    </row>
    <row r="152" spans="3:3" x14ac:dyDescent="0.3">
      <c r="C152" s="20"/>
    </row>
    <row r="153" spans="3:3" x14ac:dyDescent="0.3">
      <c r="C153" s="20"/>
    </row>
    <row r="154" spans="3:3" x14ac:dyDescent="0.3">
      <c r="C154" s="20"/>
    </row>
    <row r="155" spans="3:3" x14ac:dyDescent="0.3">
      <c r="C155" s="20"/>
    </row>
    <row r="156" spans="3:3" x14ac:dyDescent="0.3">
      <c r="C156" s="20"/>
    </row>
    <row r="157" spans="3:3" x14ac:dyDescent="0.3">
      <c r="C157" s="20"/>
    </row>
    <row r="158" spans="3:3" x14ac:dyDescent="0.3">
      <c r="C158" s="20"/>
    </row>
    <row r="159" spans="3:3" x14ac:dyDescent="0.3">
      <c r="C159" s="20"/>
    </row>
    <row r="160" spans="3:3" x14ac:dyDescent="0.3">
      <c r="C160" s="20"/>
    </row>
    <row r="161" spans="3:3" x14ac:dyDescent="0.3">
      <c r="C161" s="20"/>
    </row>
    <row r="162" spans="3:3" x14ac:dyDescent="0.3">
      <c r="C162" s="20"/>
    </row>
    <row r="163" spans="3:3" x14ac:dyDescent="0.3">
      <c r="C163" s="20"/>
    </row>
    <row r="164" spans="3:3" x14ac:dyDescent="0.3">
      <c r="C164" s="20"/>
    </row>
    <row r="165" spans="3:3" x14ac:dyDescent="0.3">
      <c r="C165" s="20"/>
    </row>
    <row r="166" spans="3:3" x14ac:dyDescent="0.3">
      <c r="C166" s="20"/>
    </row>
    <row r="167" spans="3:3" x14ac:dyDescent="0.3">
      <c r="C167" s="20"/>
    </row>
    <row r="168" spans="3:3" x14ac:dyDescent="0.3">
      <c r="C168" s="20"/>
    </row>
    <row r="169" spans="3:3" x14ac:dyDescent="0.3">
      <c r="C169" s="20"/>
    </row>
    <row r="170" spans="3:3" x14ac:dyDescent="0.3">
      <c r="C170" s="20"/>
    </row>
    <row r="171" spans="3:3" x14ac:dyDescent="0.3">
      <c r="C171" s="20"/>
    </row>
    <row r="172" spans="3:3" x14ac:dyDescent="0.3">
      <c r="C172" s="20"/>
    </row>
    <row r="173" spans="3:3" x14ac:dyDescent="0.3">
      <c r="C173" s="20"/>
    </row>
    <row r="174" spans="3:3" x14ac:dyDescent="0.3">
      <c r="C174" s="20"/>
    </row>
    <row r="175" spans="3:3" x14ac:dyDescent="0.3">
      <c r="C175" s="20"/>
    </row>
    <row r="176" spans="3:3" x14ac:dyDescent="0.3">
      <c r="C176" s="20"/>
    </row>
    <row r="177" spans="3:3" x14ac:dyDescent="0.3">
      <c r="C177" s="20"/>
    </row>
    <row r="178" spans="3:3" x14ac:dyDescent="0.3">
      <c r="C178" s="20"/>
    </row>
    <row r="179" spans="3:3" x14ac:dyDescent="0.3">
      <c r="C179" s="20"/>
    </row>
    <row r="180" spans="3:3" x14ac:dyDescent="0.3">
      <c r="C180" s="20"/>
    </row>
    <row r="181" spans="3:3" x14ac:dyDescent="0.3">
      <c r="C181" s="20"/>
    </row>
    <row r="182" spans="3:3" x14ac:dyDescent="0.3">
      <c r="C182" s="20"/>
    </row>
    <row r="183" spans="3:3" x14ac:dyDescent="0.3">
      <c r="C183" s="20"/>
    </row>
    <row r="184" spans="3:3" x14ac:dyDescent="0.3">
      <c r="C184" s="20"/>
    </row>
    <row r="185" spans="3:3" x14ac:dyDescent="0.3">
      <c r="C185" s="20"/>
    </row>
    <row r="186" spans="3:3" x14ac:dyDescent="0.3">
      <c r="C186" s="20"/>
    </row>
    <row r="187" spans="3:3" x14ac:dyDescent="0.3">
      <c r="C187" s="20"/>
    </row>
    <row r="188" spans="3:3" x14ac:dyDescent="0.3">
      <c r="C188" s="20"/>
    </row>
    <row r="189" spans="3:3" x14ac:dyDescent="0.3">
      <c r="C189" s="20"/>
    </row>
    <row r="190" spans="3:3" x14ac:dyDescent="0.3">
      <c r="C190" s="20"/>
    </row>
    <row r="191" spans="3:3" x14ac:dyDescent="0.3">
      <c r="C191" s="20"/>
    </row>
    <row r="192" spans="3:3" x14ac:dyDescent="0.3">
      <c r="C192" s="20"/>
    </row>
    <row r="193" spans="3:3" x14ac:dyDescent="0.3">
      <c r="C193" s="20"/>
    </row>
    <row r="194" spans="3:3" x14ac:dyDescent="0.3">
      <c r="C194" s="20"/>
    </row>
    <row r="195" spans="3:3" x14ac:dyDescent="0.3">
      <c r="C195" s="20"/>
    </row>
    <row r="196" spans="3:3" x14ac:dyDescent="0.3">
      <c r="C196" s="20"/>
    </row>
    <row r="197" spans="3:3" x14ac:dyDescent="0.3">
      <c r="C197" s="20"/>
    </row>
    <row r="198" spans="3:3" x14ac:dyDescent="0.3">
      <c r="C198" s="20"/>
    </row>
    <row r="199" spans="3:3" x14ac:dyDescent="0.3">
      <c r="C199" s="20"/>
    </row>
    <row r="200" spans="3:3" x14ac:dyDescent="0.3">
      <c r="C200" s="20"/>
    </row>
    <row r="201" spans="3:3" x14ac:dyDescent="0.3">
      <c r="C201" s="20"/>
    </row>
    <row r="202" spans="3:3" x14ac:dyDescent="0.3">
      <c r="C202" s="20"/>
    </row>
    <row r="203" spans="3:3" x14ac:dyDescent="0.3">
      <c r="C203" s="20"/>
    </row>
    <row r="204" spans="3:3" x14ac:dyDescent="0.3">
      <c r="C204" s="20"/>
    </row>
    <row r="205" spans="3:3" x14ac:dyDescent="0.3">
      <c r="C205" s="20"/>
    </row>
    <row r="206" spans="3:3" x14ac:dyDescent="0.3">
      <c r="C206" s="20"/>
    </row>
    <row r="207" spans="3:3" x14ac:dyDescent="0.3">
      <c r="C207" s="20"/>
    </row>
    <row r="208" spans="3:3" x14ac:dyDescent="0.3">
      <c r="C208" s="20"/>
    </row>
    <row r="209" spans="3:3" x14ac:dyDescent="0.3">
      <c r="C209" s="20"/>
    </row>
    <row r="210" spans="3:3" x14ac:dyDescent="0.3">
      <c r="C210" s="20"/>
    </row>
    <row r="211" spans="3:3" x14ac:dyDescent="0.3">
      <c r="C211" s="20"/>
    </row>
    <row r="212" spans="3:3" x14ac:dyDescent="0.3">
      <c r="C212" s="20"/>
    </row>
  </sheetData>
  <hyperlinks>
    <hyperlink ref="G1" r:id="rId1" xr:uid="{77B781D4-47C7-4EDB-8C64-A84DFB819907}"/>
  </hyperlinks>
  <pageMargins left="0.7" right="0.7" top="0.75" bottom="0.75" header="0.3" footer="0.3"/>
  <pageSetup paperSize="9" orientation="portrait" horizont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ZARONIA</vt:lpstr>
      <vt:lpstr>ZARONIA_Published</vt:lpstr>
      <vt:lpstr>Holidays</vt:lpstr>
      <vt:lpstr>JOBHolidays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 Ruscic</dc:creator>
  <cp:keywords/>
  <dc:description/>
  <cp:lastModifiedBy>Ruscic, Ivan</cp:lastModifiedBy>
  <cp:revision/>
  <dcterms:created xsi:type="dcterms:W3CDTF">2022-11-08T08:01:12Z</dcterms:created>
  <dcterms:modified xsi:type="dcterms:W3CDTF">2023-09-21T13:33:43Z</dcterms:modified>
  <cp:category/>
  <cp:contentStatus/>
</cp:coreProperties>
</file>